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0" windowWidth="35520" windowHeight="24540" tabRatio="722" activeTab="1"/>
  </bookViews>
  <sheets>
    <sheet name="Istruzioni" sheetId="1" r:id="rId1"/>
    <sheet name="Registro" sheetId="2" r:id="rId2"/>
    <sheet name="Codici" sheetId="3" r:id="rId3"/>
    <sheet name="Entrate" sheetId="4" r:id="rId4"/>
    <sheet name="Uscite" sheetId="5" r:id="rId5"/>
    <sheet name="Sintesi di Bilancio" sheetId="6" r:id="rId6"/>
    <sheet name="Sintesi Bilancio x Curia" sheetId="7" r:id="rId7"/>
  </sheets>
  <definedNames>
    <definedName name="_xlnm._FilterDatabase" localSheetId="1" hidden="1">'Registro'!$A$8:$I$500</definedName>
    <definedName name="_xlnm.Print_Area" localSheetId="2">'Codici'!$B$1:$F$35</definedName>
    <definedName name="_xlnm.Print_Area" localSheetId="3">'Entrate'!$A$2:$O$43</definedName>
    <definedName name="_xlnm.Print_Area" localSheetId="1">'Registro'!$A$1:$G$500</definedName>
    <definedName name="_xlnm.Print_Area" localSheetId="6">'Sintesi Bilancio x Curia'!$A$1:$F$40</definedName>
    <definedName name="_xlnm.Print_Area" localSheetId="5">'Sintesi di Bilancio'!$B$1:$D$31</definedName>
    <definedName name="_xlnm.Print_Area" localSheetId="4">'Uscite'!$A$2:$O$45</definedName>
    <definedName name="_xlnm.Print_Titles" localSheetId="1">'Registro'!$8:$8</definedName>
  </definedNames>
  <calcPr fullCalcOnLoad="1"/>
</workbook>
</file>

<file path=xl/sharedStrings.xml><?xml version="1.0" encoding="utf-8"?>
<sst xmlns="http://schemas.openxmlformats.org/spreadsheetml/2006/main" count="270" uniqueCount="194">
  <si>
    <t>► Istruzioni: inserire/correggere i dati mancanti nelle caselle precedute dalla freccetta verde.</t>
  </si>
  <si>
    <t>Offerte Feste Patronali e Parrocchiali</t>
  </si>
  <si>
    <t>Offerte feste patronali e parrocchiali</t>
  </si>
  <si>
    <t xml:space="preserve"> </t>
  </si>
  <si>
    <t>Diocesi di Campobasso-Bojano</t>
  </si>
  <si>
    <t>Offerte raccolte durante le Ss.Messe</t>
  </si>
  <si>
    <t xml:space="preserve">Diocesi di CAMPOBASSO-BOJANO-Parrocchia di:  </t>
  </si>
  <si>
    <t>Offerte raccolte durante SS. Messe, candele, stampa, collette varie</t>
  </si>
  <si>
    <t>Offerte in occasione dei Sacramenti e Sacramentali</t>
  </si>
  <si>
    <t>Manutenzione ordinaria dei beni parrocchiali</t>
  </si>
  <si>
    <t>Manutenzione straordinaria dei beni parrocchiali</t>
  </si>
  <si>
    <t>Off. In occasione dei Sacramenti e Sacramentali</t>
  </si>
  <si>
    <t>Offerte durante le S. Messe domenicali e festive</t>
  </si>
  <si>
    <t>Offerte varie per la  parrocchia</t>
  </si>
  <si>
    <t>Offerte generiche per la parrocchia</t>
  </si>
  <si>
    <t>Coll. Dioc.: Quaresima di Carità</t>
  </si>
  <si>
    <t>Contributo alla Diocesi</t>
  </si>
  <si>
    <t>Compenso ai sacerdoti e prestazioni</t>
  </si>
  <si>
    <t>Arcidiocesi di Campobasso-Bojano</t>
  </si>
  <si>
    <t>PROGRAMMA DI CONTABILITA' PARROCCHIALE</t>
  </si>
  <si>
    <t>ISTRUZIONI PER LA COMPILAZIONE</t>
  </si>
  <si>
    <t>A questo punto inserire:</t>
  </si>
  <si>
    <t xml:space="preserve"> - la data (gg/mm/aaaa)</t>
  </si>
  <si>
    <t xml:space="preserve"> - la descrizione della voce di entrata o di uscita che si desidera registrare;</t>
  </si>
  <si>
    <t xml:space="preserve"> - il valore in Euro dell'entrata o dell'uscita, riportando nella colonna a fianco il relativo codice alfanumerico utilizzando       esclusivamente le codifiche  riportate nel foglio "Codici";</t>
  </si>
  <si>
    <t>Alla fine dell'anno il foglio può essere riutilizzato semplicemente salvandolo con un nome diverso, cancellando i dati del Registro e inserendo il nuovo anno.</t>
  </si>
  <si>
    <r>
      <t xml:space="preserve">Basta inserire i dati solo nel foglio </t>
    </r>
    <r>
      <rPr>
        <b/>
        <sz val="12"/>
        <color indexed="8"/>
        <rFont val="Arial"/>
        <family val="2"/>
      </rPr>
      <t>REGISTRO</t>
    </r>
    <r>
      <rPr>
        <sz val="12"/>
        <color indexed="8"/>
        <rFont val="Arial"/>
        <family val="0"/>
      </rPr>
      <t xml:space="preserve"> e nelle caselle a sfondo verde dei fogli di </t>
    </r>
    <r>
      <rPr>
        <b/>
        <sz val="12"/>
        <color indexed="8"/>
        <rFont val="Arial"/>
        <family val="2"/>
      </rPr>
      <t>SINTESI (n° 6 e 7)</t>
    </r>
  </si>
  <si>
    <r>
      <t xml:space="preserve">Concretamente inserire nel foglio </t>
    </r>
    <r>
      <rPr>
        <b/>
        <sz val="12"/>
        <rFont val="Arial"/>
        <family val="2"/>
      </rPr>
      <t>REGISTRO</t>
    </r>
    <r>
      <rPr>
        <sz val="12"/>
        <rFont val="Arial"/>
        <family val="0"/>
      </rPr>
      <t xml:space="preserve"> il nome, l'indirizzo e il codice fiscale della Parrocchia e l'anno di esercizio.</t>
    </r>
  </si>
  <si>
    <r>
      <t xml:space="preserve">     E' costituito da una cartella di fogli </t>
    </r>
    <r>
      <rPr>
        <b/>
        <sz val="14"/>
        <rFont val="Arial"/>
        <family val="2"/>
      </rPr>
      <t>EXCEL</t>
    </r>
    <r>
      <rPr>
        <b/>
        <sz val="12"/>
        <rFont val="Arial"/>
        <family val="2"/>
      </rPr>
      <t xml:space="preserve">  e  precisamente:   1) Istruzioni;  2) Registro;       3) Codici; 4) Riepilogo Entrate; 5) Riepilogo Uscite; 6) Sintesi Bilancio Consuntivo; 7) Sintesi di Bilancio da mandare in Curia.</t>
    </r>
  </si>
  <si>
    <t>Codice e descrizione Voce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</si>
  <si>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</si>
  <si>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</si>
  <si>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</si>
  <si>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</si>
  <si>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</si>
  <si>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</si>
  <si>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</si>
  <si>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</si>
  <si>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</si>
  <si>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</si>
  <si>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</si>
  <si>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</si>
  <si>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 Entrate Mensili</t>
  </si>
  <si>
    <t>Totali per voci</t>
  </si>
  <si>
    <t>Usc</t>
  </si>
  <si>
    <t>Entr</t>
  </si>
  <si>
    <t>Offerte per Sacramenti e Sacramentali</t>
  </si>
  <si>
    <t>Offerte Candele</t>
  </si>
  <si>
    <t>Altre offerte generiche per la Chiesa</t>
  </si>
  <si>
    <t>Vendita Stampa Cattolica</t>
  </si>
  <si>
    <t>Offerte per attività caritave della Parrocchia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</si>
  <si>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</si>
  <si>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</si>
  <si>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</si>
  <si>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</si>
  <si>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</si>
  <si>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</si>
  <si>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</si>
  <si>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</si>
  <si>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</si>
  <si>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10l</t>
  </si>
  <si>
    <t>11a</t>
  </si>
  <si>
    <t>11b</t>
  </si>
  <si>
    <t>11c</t>
  </si>
  <si>
    <t>Vendita titoli</t>
  </si>
  <si>
    <t>Vendita beni mobili/immobili</t>
  </si>
  <si>
    <t xml:space="preserve">Rendita attività commerciali  </t>
  </si>
  <si>
    <t>4d</t>
  </si>
  <si>
    <t>Att. Parr.: Caritas</t>
  </si>
  <si>
    <t>Altre spese generiche</t>
  </si>
  <si>
    <t>Spese ordinarie per il culto</t>
  </si>
  <si>
    <t>Acquisto mobili/immobili</t>
  </si>
  <si>
    <t>Acquisto titoli</t>
  </si>
  <si>
    <t>Restituzione Finanziamenti, Mutui e Prestiti</t>
  </si>
  <si>
    <t>Finanziamenti, Mutui e Prestiti</t>
  </si>
  <si>
    <t>Offerte restauro Chiesa (erogazioni liberali)</t>
  </si>
  <si>
    <t xml:space="preserve">Uscite Anno </t>
  </si>
  <si>
    <t>Offerte per la Benedizione delle Famiglie</t>
  </si>
  <si>
    <t>USCITE</t>
  </si>
  <si>
    <t>Telefono, Luce, Gas, Acqua</t>
  </si>
  <si>
    <t>Carità della parrocchia</t>
  </si>
  <si>
    <t>Uscite Varie</t>
  </si>
  <si>
    <t>RIEPILOGO GENERALE</t>
  </si>
  <si>
    <t>Contributi Enti Pubblici o Privati</t>
  </si>
  <si>
    <t>ENTRATE</t>
  </si>
  <si>
    <t>Assicurazioni, imposte e tasse</t>
  </si>
  <si>
    <t>Offerte per la carità e collette diocesane</t>
  </si>
  <si>
    <t>11d</t>
  </si>
  <si>
    <t>Spese ordinarie per il culto e le attività parrocchiali</t>
  </si>
  <si>
    <t>Spese per Restauro Chiese</t>
  </si>
  <si>
    <t>Offerte per Benedizioni Famiglie e Feste Parr.</t>
  </si>
  <si>
    <t>Conti correnti</t>
  </si>
  <si>
    <t xml:space="preserve">Totale </t>
  </si>
  <si>
    <t>Compenso ad altri Sacerdoti e Prestazioni</t>
  </si>
  <si>
    <t>Spese ufficio, postali e utenze telefono</t>
  </si>
  <si>
    <t>Att. Parr.: Cancelleria, ufficio ed altro</t>
  </si>
  <si>
    <t>Alla Curia per giornate prescritte</t>
  </si>
  <si>
    <t>Totale Uscite Attività Istituzionale</t>
  </si>
  <si>
    <t>Altre gestioni - Flusso di cassa - Stato Patrimoniale</t>
  </si>
  <si>
    <t>Riporto Attività Istituzionale</t>
  </si>
  <si>
    <t>TOTALE GENERALE FLUSSO DI CASSA</t>
  </si>
  <si>
    <t xml:space="preserve">Codice Fiscale: </t>
  </si>
  <si>
    <t>►</t>
  </si>
  <si>
    <t xml:space="preserve">Bilancio Anno </t>
  </si>
  <si>
    <t>Totale Entrate</t>
  </si>
  <si>
    <t>Prestiti</t>
  </si>
  <si>
    <t>-</t>
  </si>
  <si>
    <t>Vedi Foglio "Codici"</t>
  </si>
  <si>
    <t>Inserisci data</t>
  </si>
  <si>
    <t>Inserisci voce spesa (descrizione)</t>
  </si>
  <si>
    <t>Totale Spese per Retribuzioni e Prestazioni</t>
  </si>
  <si>
    <t>Titoli e altre forme di investimento</t>
  </si>
  <si>
    <t>Crediti</t>
  </si>
  <si>
    <t>Debiti</t>
  </si>
  <si>
    <t>Cassa</t>
  </si>
  <si>
    <t>Gestione Attività Istituzionale</t>
  </si>
  <si>
    <t>Imposte e Tasse</t>
  </si>
  <si>
    <t>STATO PATRIMONIALE</t>
  </si>
  <si>
    <t>PROSPETTO FINALE DI CASSA</t>
  </si>
  <si>
    <t>Erogazioni liberali</t>
  </si>
  <si>
    <t>Contributi da Enti Pubblici</t>
  </si>
  <si>
    <t>Contributi da Enti Privati</t>
  </si>
  <si>
    <t>Contributi da Enti Diocesani - CEI</t>
  </si>
  <si>
    <t>Offerte per attività caritative parrocchiali</t>
  </si>
  <si>
    <t>Spese ordinarie di culto</t>
  </si>
  <si>
    <t>Spese elettricità, acqua, gas, riscaldamento</t>
  </si>
  <si>
    <t>Spese manutenzione ordinaria</t>
  </si>
  <si>
    <t>Spese per assicurazioni</t>
  </si>
  <si>
    <t>Compensi / ritenute a professionisti</t>
  </si>
  <si>
    <t>Altre spese generali</t>
  </si>
  <si>
    <t xml:space="preserve">Risultato Gestione Attività Istituzionale </t>
  </si>
  <si>
    <t>Offerte  Giornate prescritte</t>
  </si>
  <si>
    <t>Rendita titoli</t>
  </si>
  <si>
    <t>Offerte in cassette - candele</t>
  </si>
  <si>
    <t>Contributo dal Comune</t>
  </si>
  <si>
    <t>Altre Offerte</t>
  </si>
  <si>
    <t>Spese per attività caritative parrocchiali</t>
  </si>
  <si>
    <t>Spese per attività pastorale</t>
  </si>
  <si>
    <t>Rendita immobili</t>
  </si>
  <si>
    <t>Manutenzioni straordinarie</t>
  </si>
  <si>
    <t>Acquisto/vendita titoli</t>
  </si>
  <si>
    <t>Acquisto/vendita mobili/immobili</t>
  </si>
  <si>
    <t xml:space="preserve">Attività commerciale  </t>
  </si>
  <si>
    <t>Registro Entrate Uscite</t>
  </si>
  <si>
    <t>Data</t>
  </si>
  <si>
    <t>Descrizione</t>
  </si>
  <si>
    <t>Entrata</t>
  </si>
  <si>
    <t>Uscita</t>
  </si>
  <si>
    <t>Cod_Entrata</t>
  </si>
  <si>
    <t>Cod_Uscita</t>
  </si>
  <si>
    <t>Mese</t>
  </si>
  <si>
    <t>Offerte Benedizione Famiglie</t>
  </si>
  <si>
    <t>Coll. Dioc.: Seminario</t>
  </si>
  <si>
    <t>Coll. Dioc.: Stampa cattolica</t>
  </si>
  <si>
    <t>Coll. Dioc.: Caritas</t>
  </si>
  <si>
    <t>Coll. Dioc.: Lebbrosi</t>
  </si>
  <si>
    <t>Coll. Dioc.: Obolo di San Pietro</t>
  </si>
  <si>
    <t>Coll. Dioc.: Terra Santa</t>
  </si>
  <si>
    <t>Coll. Dioc.: Migranti</t>
  </si>
  <si>
    <t>Coll. Dioc.: Missioni</t>
  </si>
  <si>
    <t>Coll. Dioc.: Università Cattolica</t>
  </si>
  <si>
    <t>Coll. Dioc.: Altro</t>
  </si>
  <si>
    <t>Varie</t>
  </si>
  <si>
    <t>Entrate</t>
  </si>
  <si>
    <t>Uscite</t>
  </si>
  <si>
    <t>Compenso al Parroco</t>
  </si>
  <si>
    <t>4a</t>
  </si>
  <si>
    <t>Att. Parr.: Stampa Cattolica</t>
  </si>
  <si>
    <t>4b</t>
  </si>
  <si>
    <t>Att. Parr.: Catechesi e Liturgia</t>
  </si>
  <si>
    <t>4c</t>
  </si>
  <si>
    <t>5a</t>
  </si>
  <si>
    <t>Telefono</t>
  </si>
  <si>
    <t>5b</t>
  </si>
  <si>
    <t>ENEL</t>
  </si>
  <si>
    <t>5c</t>
  </si>
  <si>
    <t>Metano</t>
  </si>
  <si>
    <t>5d</t>
  </si>
  <si>
    <t>Acqua</t>
  </si>
  <si>
    <t>6a</t>
  </si>
  <si>
    <t>6b</t>
  </si>
  <si>
    <t>Coll. Dioc.: Stampa Cattolica</t>
  </si>
  <si>
    <t>6c</t>
  </si>
  <si>
    <t>6d</t>
  </si>
  <si>
    <t>6e</t>
  </si>
  <si>
    <t>6f</t>
  </si>
  <si>
    <t>6g</t>
  </si>
  <si>
    <t>6h</t>
  </si>
  <si>
    <t>6i</t>
  </si>
  <si>
    <t>6l</t>
  </si>
  <si>
    <t>Manutenzione Ordinaria</t>
  </si>
  <si>
    <t>Manutenzione Straordinaria</t>
  </si>
  <si>
    <t>Assicurazioni</t>
  </si>
  <si>
    <t xml:space="preserve">Entrate Anno 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</si>
</sst>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[$-410]d\-mmm;@"/>
    <numFmt numFmtId="177" formatCode="d\-mmm"/>
    <numFmt numFmtId="178" formatCode="[$-410]dddd\ d\ mmmm\ yyyy"/>
    <numFmt numFmtId="179" formatCode="dddd\ dd/mm/yyyy"/>
    <numFmt numFmtId="180" formatCode="ddd\ dd/mm/yyyy"/>
    <numFmt numFmtId="181" formatCode="&quot;€&quot;\ #,##0.0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&quot;L.&quot;\ #,##0"/>
    <numFmt numFmtId="187" formatCode="\L\.\ #,##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</numFmts>
  <fonts count="8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20"/>
      <color indexed="62"/>
      <name val="Trebuchet MS"/>
      <family val="2"/>
    </font>
    <font>
      <b/>
      <sz val="20"/>
      <color indexed="16"/>
      <name val="Trebuchet MS"/>
      <family val="2"/>
    </font>
    <font>
      <b/>
      <sz val="8"/>
      <color indexed="9"/>
      <name val="Trebuchet MS"/>
      <family val="2"/>
    </font>
    <font>
      <sz val="10"/>
      <color indexed="8"/>
      <name val="Arial"/>
      <family val="0"/>
    </font>
    <font>
      <b/>
      <sz val="18"/>
      <color indexed="10"/>
      <name val="Trebuchet MS"/>
      <family val="2"/>
    </font>
    <font>
      <sz val="20"/>
      <name val="Americana XBd BT"/>
      <family val="1"/>
    </font>
    <font>
      <sz val="10"/>
      <name val="Amelia BT"/>
      <family val="5"/>
    </font>
    <font>
      <sz val="10"/>
      <color indexed="62"/>
      <name val="Aldine721 Lt BT"/>
      <family val="1"/>
    </font>
    <font>
      <b/>
      <sz val="18"/>
      <color indexed="17"/>
      <name val="Americana XBd BT"/>
      <family val="1"/>
    </font>
    <font>
      <b/>
      <sz val="10"/>
      <color indexed="18"/>
      <name val="Trebuchet MS"/>
      <family val="2"/>
    </font>
    <font>
      <sz val="9"/>
      <color indexed="54"/>
      <name val="Amerigo BT"/>
      <family val="2"/>
    </font>
    <font>
      <b/>
      <sz val="9"/>
      <name val="Arial Narrow"/>
      <family val="2"/>
    </font>
    <font>
      <b/>
      <sz val="18"/>
      <color indexed="10"/>
      <name val="Americana XBd BT"/>
      <family val="1"/>
    </font>
    <font>
      <b/>
      <sz val="14"/>
      <color indexed="57"/>
      <name val="Trebuchet MS"/>
      <family val="2"/>
    </font>
    <font>
      <b/>
      <sz val="9"/>
      <name val="Trebuchet MS"/>
      <family val="2"/>
    </font>
    <font>
      <b/>
      <sz val="10"/>
      <color indexed="17"/>
      <name val="Trebuchet MS"/>
      <family val="2"/>
    </font>
    <font>
      <b/>
      <sz val="14"/>
      <color indexed="10"/>
      <name val="Trebuchet MS"/>
      <family val="2"/>
    </font>
    <font>
      <b/>
      <sz val="10"/>
      <color indexed="62"/>
      <name val="Trebuchet MS"/>
      <family val="2"/>
    </font>
    <font>
      <b/>
      <i/>
      <sz val="10"/>
      <name val="Trebuchet MS"/>
      <family val="2"/>
    </font>
    <font>
      <b/>
      <sz val="18"/>
      <color indexed="62"/>
      <name val="Trebuchet MS"/>
      <family val="2"/>
    </font>
    <font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sz val="11"/>
      <name val="Trebuchet MS"/>
      <family val="2"/>
    </font>
    <font>
      <b/>
      <sz val="12"/>
      <color indexed="62"/>
      <name val="Trebuchet MS"/>
      <family val="2"/>
    </font>
    <font>
      <b/>
      <sz val="11"/>
      <color indexed="62"/>
      <name val="Trebuchet MS"/>
      <family val="2"/>
    </font>
    <font>
      <sz val="10"/>
      <color indexed="62"/>
      <name val="Trebuchet MS"/>
      <family val="2"/>
    </font>
    <font>
      <sz val="10"/>
      <color indexed="17"/>
      <name val="Times New Roman"/>
      <family val="1"/>
    </font>
    <font>
      <sz val="9"/>
      <color indexed="62"/>
      <name val="Trebuchet MS"/>
      <family val="2"/>
    </font>
    <font>
      <b/>
      <sz val="12"/>
      <color indexed="17"/>
      <name val="Trebuchet MS"/>
      <family val="2"/>
    </font>
    <font>
      <sz val="8"/>
      <color indexed="12"/>
      <name val="Trebuchet MS"/>
      <family val="2"/>
    </font>
    <font>
      <sz val="10"/>
      <color indexed="8"/>
      <name val="Trebuchet MS"/>
      <family val="2"/>
    </font>
    <font>
      <b/>
      <sz val="14"/>
      <color indexed="62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8"/>
      <name val="Trebuchet MS"/>
      <family val="2"/>
    </font>
    <font>
      <b/>
      <sz val="12"/>
      <color indexed="12"/>
      <name val="Trebuchet MS"/>
      <family val="2"/>
    </font>
    <font>
      <b/>
      <sz val="12"/>
      <color indexed="8"/>
      <name val="Trebuchet MS"/>
      <family val="2"/>
    </font>
    <font>
      <b/>
      <sz val="16"/>
      <color indexed="8"/>
      <name val="Trebuchet MS"/>
      <family val="2"/>
    </font>
    <font>
      <sz val="16"/>
      <color indexed="8"/>
      <name val="Trebuchet MS"/>
      <family val="2"/>
    </font>
    <font>
      <b/>
      <sz val="18"/>
      <color indexed="12"/>
      <name val="Trebuchet MS"/>
      <family val="2"/>
    </font>
    <font>
      <i/>
      <sz val="8"/>
      <color indexed="12"/>
      <name val="Trebuchet MS"/>
      <family val="2"/>
    </font>
    <font>
      <sz val="10"/>
      <color indexed="12"/>
      <name val="Arial"/>
      <family val="0"/>
    </font>
    <font>
      <sz val="12"/>
      <name val="Trebuchet MS"/>
      <family val="2"/>
    </font>
    <font>
      <sz val="24"/>
      <color indexed="17"/>
      <name val="Americana XBd BT"/>
      <family val="0"/>
    </font>
    <font>
      <sz val="24"/>
      <color indexed="10"/>
      <name val="Americana XBd BT"/>
      <family val="0"/>
    </font>
    <font>
      <b/>
      <sz val="14"/>
      <name val="Trebuchet MS"/>
      <family val="2"/>
    </font>
    <font>
      <sz val="12"/>
      <name val="Arial"/>
      <family val="0"/>
    </font>
    <font>
      <sz val="12"/>
      <color indexed="17"/>
      <name val="Times New Roman"/>
      <family val="1"/>
    </font>
    <font>
      <sz val="12"/>
      <color indexed="8"/>
      <name val="Trebuchet MS"/>
      <family val="2"/>
    </font>
    <font>
      <sz val="12"/>
      <color indexed="12"/>
      <name val="Trebuchet MS"/>
      <family val="2"/>
    </font>
    <font>
      <b/>
      <sz val="12"/>
      <color indexed="9"/>
      <name val="Trebuchet MS"/>
      <family val="2"/>
    </font>
    <font>
      <b/>
      <sz val="12"/>
      <color indexed="54"/>
      <name val="Trebuchet MS"/>
      <family val="2"/>
    </font>
    <font>
      <i/>
      <sz val="2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sz val="14"/>
      <color indexed="12"/>
      <name val="Bookman Old Style"/>
      <family val="1"/>
    </font>
    <font>
      <sz val="9"/>
      <color indexed="8"/>
      <name val="Amerigo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Genev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9" fillId="16" borderId="1" applyNumberFormat="0" applyAlignment="0" applyProtection="0"/>
    <xf numFmtId="0" fontId="70" fillId="0" borderId="2" applyNumberFormat="0" applyFill="0" applyAlignment="0" applyProtection="0"/>
    <xf numFmtId="0" fontId="71" fillId="1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21" borderId="0" applyNumberFormat="0" applyBorder="0" applyAlignment="0" applyProtection="0"/>
    <xf numFmtId="169" fontId="0" fillId="0" borderId="0" applyFont="0" applyFill="0" applyBorder="0" applyAlignment="0" applyProtection="0"/>
    <xf numFmtId="0" fontId="72" fillId="7" borderId="1" applyNumberFormat="0" applyAlignment="0" applyProtection="0"/>
    <xf numFmtId="41" fontId="0" fillId="0" borderId="0" applyFont="0" applyFill="0" applyBorder="0" applyAlignment="0" applyProtection="0"/>
    <xf numFmtId="0" fontId="73" fillId="22" borderId="0" applyNumberFormat="0" applyBorder="0" applyAlignment="0" applyProtection="0"/>
    <xf numFmtId="0" fontId="9" fillId="0" borderId="0">
      <alignment/>
      <protection/>
    </xf>
    <xf numFmtId="0" fontId="0" fillId="23" borderId="4" applyNumberFormat="0" applyFont="0" applyAlignment="0" applyProtection="0"/>
    <xf numFmtId="0" fontId="74" fillId="16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" borderId="0" applyNumberFormat="0" applyBorder="0" applyAlignment="0" applyProtection="0"/>
    <xf numFmtId="0" fontId="8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181" fontId="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16" borderId="10" xfId="0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15" fillId="8" borderId="10" xfId="0" applyFont="1" applyFill="1" applyBorder="1" applyAlignment="1">
      <alignment/>
    </xf>
    <xf numFmtId="0" fontId="15" fillId="8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81" fontId="5" fillId="0" borderId="10" xfId="0" applyNumberFormat="1" applyFont="1" applyBorder="1" applyAlignment="1">
      <alignment/>
    </xf>
    <xf numFmtId="181" fontId="17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/>
    </xf>
    <xf numFmtId="169" fontId="4" fillId="0" borderId="0" xfId="44" applyFont="1" applyBorder="1" applyAlignment="1">
      <alignment/>
    </xf>
    <xf numFmtId="169" fontId="4" fillId="0" borderId="10" xfId="44" applyFont="1" applyBorder="1" applyAlignment="1">
      <alignment/>
    </xf>
    <xf numFmtId="186" fontId="4" fillId="0" borderId="10" xfId="0" applyNumberFormat="1" applyFont="1" applyBorder="1" applyAlignment="1">
      <alignment/>
    </xf>
    <xf numFmtId="0" fontId="20" fillId="0" borderId="0" xfId="0" applyFont="1" applyBorder="1" applyAlignment="1" quotePrefix="1">
      <alignment horizontal="right"/>
    </xf>
    <xf numFmtId="169" fontId="5" fillId="0" borderId="10" xfId="44" applyFont="1" applyBorder="1" applyAlignment="1">
      <alignment/>
    </xf>
    <xf numFmtId="186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9" fontId="5" fillId="0" borderId="0" xfId="44" applyFont="1" applyBorder="1" applyAlignment="1">
      <alignment/>
    </xf>
    <xf numFmtId="0" fontId="22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169" fontId="24" fillId="0" borderId="10" xfId="44" applyFont="1" applyBorder="1" applyAlignment="1">
      <alignment/>
    </xf>
    <xf numFmtId="186" fontId="24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69" fontId="27" fillId="0" borderId="10" xfId="44" applyFont="1" applyBorder="1" applyAlignment="1">
      <alignment/>
    </xf>
    <xf numFmtId="169" fontId="26" fillId="0" borderId="10" xfId="44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67" fontId="5" fillId="0" borderId="12" xfId="44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9" fontId="4" fillId="0" borderId="13" xfId="44" applyFont="1" applyBorder="1" applyAlignment="1">
      <alignment/>
    </xf>
    <xf numFmtId="169" fontId="4" fillId="16" borderId="10" xfId="44" applyFont="1" applyFill="1" applyBorder="1" applyAlignment="1">
      <alignment/>
    </xf>
    <xf numFmtId="169" fontId="26" fillId="16" borderId="10" xfId="44" applyFont="1" applyFill="1" applyBorder="1" applyAlignment="1">
      <alignment/>
    </xf>
    <xf numFmtId="0" fontId="6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0" fontId="31" fillId="4" borderId="0" xfId="0" applyFont="1" applyFill="1" applyAlignment="1">
      <alignment horizontal="right"/>
    </xf>
    <xf numFmtId="0" fontId="32" fillId="4" borderId="0" xfId="0" applyFont="1" applyFill="1" applyAlignment="1">
      <alignment horizontal="right" vertical="center"/>
    </xf>
    <xf numFmtId="0" fontId="33" fillId="0" borderId="0" xfId="0" applyFont="1" applyAlignment="1">
      <alignment/>
    </xf>
    <xf numFmtId="169" fontId="4" fillId="4" borderId="10" xfId="44" applyFont="1" applyFill="1" applyBorder="1" applyAlignment="1" applyProtection="1">
      <alignment/>
      <protection locked="0"/>
    </xf>
    <xf numFmtId="167" fontId="5" fillId="4" borderId="10" xfId="44" applyNumberFormat="1" applyFont="1" applyFill="1" applyBorder="1" applyAlignment="1" applyProtection="1">
      <alignment/>
      <protection locked="0"/>
    </xf>
    <xf numFmtId="0" fontId="36" fillId="4" borderId="0" xfId="0" applyFont="1" applyFill="1" applyAlignment="1" applyProtection="1">
      <alignment/>
      <protection locked="0"/>
    </xf>
    <xf numFmtId="0" fontId="28" fillId="4" borderId="0" xfId="0" applyFont="1" applyFill="1" applyAlignment="1" applyProtection="1">
      <alignment horizontal="left"/>
      <protection locked="0"/>
    </xf>
    <xf numFmtId="0" fontId="37" fillId="4" borderId="0" xfId="0" applyFont="1" applyFill="1" applyAlignment="1">
      <alignment horizontal="center"/>
    </xf>
    <xf numFmtId="169" fontId="4" fillId="0" borderId="10" xfId="44" applyFont="1" applyBorder="1" applyAlignment="1" applyProtection="1">
      <alignment/>
      <protection locked="0"/>
    </xf>
    <xf numFmtId="169" fontId="5" fillId="0" borderId="12" xfId="44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169" fontId="4" fillId="0" borderId="10" xfId="44" applyFont="1" applyFill="1" applyBorder="1" applyAlignment="1" applyProtection="1">
      <alignment/>
      <protection locked="0"/>
    </xf>
    <xf numFmtId="0" fontId="8" fillId="24" borderId="10" xfId="0" applyFont="1" applyFill="1" applyBorder="1" applyAlignment="1" applyProtection="1">
      <alignment/>
      <protection/>
    </xf>
    <xf numFmtId="0" fontId="40" fillId="0" borderId="0" xfId="0" applyFont="1" applyAlignment="1">
      <alignment/>
    </xf>
    <xf numFmtId="0" fontId="43" fillId="4" borderId="0" xfId="0" applyFont="1" applyFill="1" applyAlignment="1">
      <alignment/>
    </xf>
    <xf numFmtId="0" fontId="44" fillId="4" borderId="0" xfId="0" applyFont="1" applyFill="1" applyAlignment="1" applyProtection="1">
      <alignment/>
      <protection locked="0"/>
    </xf>
    <xf numFmtId="0" fontId="36" fillId="4" borderId="14" xfId="0" applyFont="1" applyFill="1" applyBorder="1" applyAlignment="1">
      <alignment horizontal="center"/>
    </xf>
    <xf numFmtId="0" fontId="36" fillId="4" borderId="14" xfId="0" applyFont="1" applyFill="1" applyBorder="1" applyAlignment="1">
      <alignment horizontal="left"/>
    </xf>
    <xf numFmtId="0" fontId="36" fillId="4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4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80" fontId="48" fillId="0" borderId="10" xfId="0" applyNumberFormat="1" applyFont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/>
      <protection locked="0"/>
    </xf>
    <xf numFmtId="181" fontId="48" fillId="0" borderId="10" xfId="0" applyNumberFormat="1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48" fillId="4" borderId="0" xfId="0" applyFont="1" applyFill="1" applyAlignment="1">
      <alignment horizontal="center"/>
    </xf>
    <xf numFmtId="0" fontId="53" fillId="4" borderId="0" xfId="0" applyFont="1" applyFill="1" applyAlignment="1">
      <alignment horizontal="right" vertical="center"/>
    </xf>
    <xf numFmtId="0" fontId="54" fillId="4" borderId="14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5" fillId="0" borderId="15" xfId="0" applyFont="1" applyBorder="1" applyAlignment="1">
      <alignment horizontal="center"/>
    </xf>
    <xf numFmtId="0" fontId="56" fillId="24" borderId="10" xfId="0" applyFont="1" applyFill="1" applyBorder="1" applyAlignment="1">
      <alignment/>
    </xf>
    <xf numFmtId="0" fontId="57" fillId="16" borderId="10" xfId="0" applyFont="1" applyFill="1" applyBorder="1" applyAlignment="1">
      <alignment horizontal="center"/>
    </xf>
    <xf numFmtId="0" fontId="48" fillId="0" borderId="10" xfId="0" applyFont="1" applyFill="1" applyBorder="1" applyAlignment="1" applyProtection="1">
      <alignment/>
      <protection locked="0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6" fillId="25" borderId="16" xfId="48" applyFont="1" applyFill="1" applyBorder="1" applyAlignment="1">
      <alignment horizontal="center"/>
      <protection/>
    </xf>
    <xf numFmtId="0" fontId="41" fillId="22" borderId="10" xfId="48" applyFont="1" applyFill="1" applyBorder="1" applyAlignment="1">
      <alignment horizontal="center" wrapText="1"/>
      <protection/>
    </xf>
    <xf numFmtId="0" fontId="55" fillId="22" borderId="10" xfId="48" applyFont="1" applyFill="1" applyBorder="1" applyAlignment="1">
      <alignment wrapText="1"/>
      <protection/>
    </xf>
    <xf numFmtId="0" fontId="52" fillId="0" borderId="0" xfId="0" applyFont="1" applyAlignment="1">
      <alignment/>
    </xf>
    <xf numFmtId="0" fontId="42" fillId="0" borderId="10" xfId="48" applyFont="1" applyFill="1" applyBorder="1" applyAlignment="1">
      <alignment horizontal="center" wrapText="1"/>
      <protection/>
    </xf>
    <xf numFmtId="0" fontId="54" fillId="0" borderId="10" xfId="48" applyFont="1" applyFill="1" applyBorder="1" applyAlignment="1">
      <alignment wrapText="1"/>
      <protection/>
    </xf>
    <xf numFmtId="0" fontId="54" fillId="0" borderId="17" xfId="48" applyFont="1" applyFill="1" applyBorder="1" applyAlignment="1">
      <alignment wrapText="1"/>
      <protection/>
    </xf>
    <xf numFmtId="0" fontId="25" fillId="0" borderId="0" xfId="0" applyFont="1" applyAlignment="1" quotePrefix="1">
      <alignment horizontal="center"/>
    </xf>
    <xf numFmtId="0" fontId="25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4" fillId="0" borderId="0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 [0]" xfId="46"/>
    <cellStyle name="Neutrale" xfId="47"/>
    <cellStyle name="Normale_Codic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Comma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142875</xdr:rowOff>
    </xdr:from>
    <xdr:to>
      <xdr:col>2</xdr:col>
      <xdr:colOff>152400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3971925" y="304800"/>
          <a:ext cx="0" cy="579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</xdr:row>
      <xdr:rowOff>85725</xdr:rowOff>
    </xdr:from>
    <xdr:to>
      <xdr:col>1</xdr:col>
      <xdr:colOff>161925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647700" y="1000125"/>
          <a:ext cx="23241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</xdr:row>
      <xdr:rowOff>9525</xdr:rowOff>
    </xdr:from>
    <xdr:to>
      <xdr:col>0</xdr:col>
      <xdr:colOff>2667000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981075" y="695325"/>
          <a:ext cx="168592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4">
      <selection activeCell="A10" sqref="A10"/>
    </sheetView>
  </sheetViews>
  <sheetFormatPr defaultColWidth="8.8515625" defaultRowHeight="12.75"/>
  <cols>
    <col min="1" max="1" width="104.140625" style="0" customWidth="1"/>
  </cols>
  <sheetData>
    <row r="1" ht="24.75" customHeight="1">
      <c r="A1" s="107" t="s">
        <v>18</v>
      </c>
    </row>
    <row r="2" ht="24.75" customHeight="1">
      <c r="A2" s="108" t="s">
        <v>19</v>
      </c>
    </row>
    <row r="3" ht="33" customHeight="1"/>
    <row r="4" ht="24.75" customHeight="1"/>
    <row r="5" ht="10.5" customHeight="1"/>
    <row r="6" ht="59.25" customHeight="1">
      <c r="A6" s="109" t="s">
        <v>28</v>
      </c>
    </row>
    <row r="7" ht="30" customHeight="1">
      <c r="A7" s="114" t="s">
        <v>20</v>
      </c>
    </row>
    <row r="8" ht="30" customHeight="1">
      <c r="A8" s="113" t="s">
        <v>26</v>
      </c>
    </row>
    <row r="9" ht="30" customHeight="1">
      <c r="A9" s="113" t="s">
        <v>27</v>
      </c>
    </row>
    <row r="10" ht="30" customHeight="1">
      <c r="A10" s="110" t="s">
        <v>21</v>
      </c>
    </row>
    <row r="11" ht="30" customHeight="1">
      <c r="A11" s="110" t="s">
        <v>22</v>
      </c>
    </row>
    <row r="12" ht="30" customHeight="1">
      <c r="A12" s="110" t="s">
        <v>23</v>
      </c>
    </row>
    <row r="13" ht="30" customHeight="1">
      <c r="A13" s="111" t="s">
        <v>24</v>
      </c>
    </row>
    <row r="14" ht="30" customHeight="1"/>
    <row r="15" ht="38.25" customHeight="1">
      <c r="A15" s="112" t="s">
        <v>25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</sheetData>
  <sheetProtection/>
  <printOptions/>
  <pageMargins left="0.7874015748031497" right="0.3937007874015748" top="0.984251968503937" bottom="0.98425196850393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0"/>
  <sheetViews>
    <sheetView showGridLines="0" tabSelected="1" zoomScalePageLayoutView="0" workbookViewId="0" topLeftCell="A1">
      <pane ySplit="8" topLeftCell="BM9" activePane="bottomLeft" state="frozen"/>
      <selection pane="topLeft" activeCell="A1" sqref="A1"/>
      <selection pane="bottomLeft" activeCell="H1" sqref="H1:I65536"/>
    </sheetView>
  </sheetViews>
  <sheetFormatPr defaultColWidth="8.8515625" defaultRowHeight="12.75"/>
  <cols>
    <col min="1" max="1" width="7.421875" style="102" hidden="1" customWidth="1"/>
    <col min="2" max="2" width="19.7109375" style="3" customWidth="1"/>
    <col min="3" max="3" width="49.28125" style="3" customWidth="1"/>
    <col min="4" max="4" width="39.28125" style="3" bestFit="1" customWidth="1"/>
    <col min="5" max="5" width="13.421875" style="5" customWidth="1"/>
    <col min="6" max="6" width="17.8515625" style="3" customWidth="1"/>
    <col min="7" max="7" width="9.28125" style="5" customWidth="1"/>
    <col min="8" max="8" width="11.7109375" style="11" hidden="1" customWidth="1"/>
    <col min="9" max="9" width="6.00390625" style="11" hidden="1" customWidth="1"/>
  </cols>
  <sheetData>
    <row r="1" spans="1:9" ht="24">
      <c r="A1" s="99"/>
      <c r="B1" s="61" t="s">
        <v>3</v>
      </c>
      <c r="C1" s="62"/>
      <c r="D1" s="80" t="s">
        <v>4</v>
      </c>
      <c r="E1" s="63"/>
      <c r="F1" s="62"/>
      <c r="G1" s="63"/>
      <c r="H1" s="64"/>
      <c r="I1" s="64"/>
    </row>
    <row r="2" spans="1:9" ht="23.25" customHeight="1">
      <c r="A2" s="100" t="s">
        <v>102</v>
      </c>
      <c r="B2" s="81" t="s">
        <v>3</v>
      </c>
      <c r="C2" s="62"/>
      <c r="D2" s="62"/>
      <c r="E2" s="63"/>
      <c r="F2" s="62"/>
      <c r="G2" s="63"/>
      <c r="H2" s="64"/>
      <c r="I2" s="64"/>
    </row>
    <row r="3" spans="1:9" ht="16.5" customHeight="1">
      <c r="A3" s="100" t="s">
        <v>102</v>
      </c>
      <c r="B3" s="71" t="s">
        <v>3</v>
      </c>
      <c r="C3" s="62"/>
      <c r="D3" s="62"/>
      <c r="E3" s="73" t="s">
        <v>103</v>
      </c>
      <c r="F3" s="62"/>
      <c r="G3" s="63"/>
      <c r="H3" s="64"/>
      <c r="I3" s="64"/>
    </row>
    <row r="4" spans="1:9" ht="23.25" customHeight="1">
      <c r="A4" s="100" t="s">
        <v>102</v>
      </c>
      <c r="B4" s="66" t="s">
        <v>101</v>
      </c>
      <c r="C4" s="72" t="s">
        <v>3</v>
      </c>
      <c r="D4" s="67" t="s">
        <v>102</v>
      </c>
      <c r="E4" s="65"/>
      <c r="F4" s="62"/>
      <c r="G4" s="63"/>
      <c r="H4" s="64"/>
      <c r="I4" s="64"/>
    </row>
    <row r="5" spans="1:9" s="86" customFormat="1" ht="15">
      <c r="A5" s="101"/>
      <c r="B5" s="83" t="s">
        <v>0</v>
      </c>
      <c r="C5" s="84"/>
      <c r="D5" s="84"/>
      <c r="E5" s="82"/>
      <c r="F5" s="84"/>
      <c r="G5" s="82"/>
      <c r="H5" s="85"/>
      <c r="I5" s="85"/>
    </row>
    <row r="6" ht="30" customHeight="1">
      <c r="B6" s="87" t="s">
        <v>143</v>
      </c>
    </row>
    <row r="7" spans="1:9" s="90" customFormat="1" ht="12" customHeight="1">
      <c r="A7" s="103"/>
      <c r="B7" s="88" t="s">
        <v>108</v>
      </c>
      <c r="C7" s="88" t="s">
        <v>109</v>
      </c>
      <c r="D7" s="88" t="s">
        <v>107</v>
      </c>
      <c r="E7" s="88"/>
      <c r="F7" s="88" t="s">
        <v>107</v>
      </c>
      <c r="G7" s="88"/>
      <c r="H7" s="89"/>
      <c r="I7" s="89"/>
    </row>
    <row r="8" spans="1:9" ht="15">
      <c r="A8" s="104" t="s">
        <v>150</v>
      </c>
      <c r="B8" s="78" t="s">
        <v>144</v>
      </c>
      <c r="C8" s="78" t="s">
        <v>145</v>
      </c>
      <c r="D8" s="78" t="s">
        <v>146</v>
      </c>
      <c r="E8" s="78" t="s">
        <v>148</v>
      </c>
      <c r="F8" s="78" t="s">
        <v>147</v>
      </c>
      <c r="G8" s="78" t="s">
        <v>149</v>
      </c>
      <c r="H8" s="19" t="s">
        <v>45</v>
      </c>
      <c r="I8" s="19" t="s">
        <v>44</v>
      </c>
    </row>
    <row r="9" spans="1:9" ht="24.75" customHeight="1">
      <c r="A9" s="105" t="str">
        <f aca="true" t="shared" si="0" ref="A9:A72">IF(B9=0," ",MONTH(B9))</f>
        <v> </v>
      </c>
      <c r="B9" s="91"/>
      <c r="C9" s="92"/>
      <c r="D9" s="93"/>
      <c r="E9" s="94"/>
      <c r="F9" s="93"/>
      <c r="G9" s="94"/>
      <c r="H9" s="18" t="str">
        <f aca="true" t="shared" si="1" ref="H9:H72">CONCATENATE(A9,"_",E9)</f>
        <v> _</v>
      </c>
      <c r="I9" s="18" t="str">
        <f>CONCATENATE(A9,"_",G9)</f>
        <v> _</v>
      </c>
    </row>
    <row r="10" spans="1:9" ht="24.75" customHeight="1">
      <c r="A10" s="105" t="str">
        <f t="shared" si="0"/>
        <v> </v>
      </c>
      <c r="B10" s="91"/>
      <c r="C10" s="92"/>
      <c r="D10" s="93"/>
      <c r="E10" s="94"/>
      <c r="F10" s="93"/>
      <c r="G10" s="94"/>
      <c r="H10" s="18" t="str">
        <f t="shared" si="1"/>
        <v> _</v>
      </c>
      <c r="I10" s="18" t="str">
        <f>CONCATENATE(A10,"_",G10)</f>
        <v> _</v>
      </c>
    </row>
    <row r="11" spans="1:9" ht="24.75" customHeight="1">
      <c r="A11" s="105" t="str">
        <f t="shared" si="0"/>
        <v> </v>
      </c>
      <c r="B11" s="91"/>
      <c r="C11" s="92"/>
      <c r="D11" s="93"/>
      <c r="E11" s="94"/>
      <c r="F11" s="93"/>
      <c r="G11" s="94"/>
      <c r="H11" s="18" t="str">
        <f t="shared" si="1"/>
        <v> _</v>
      </c>
      <c r="I11" s="18" t="str">
        <f>CONCATENATE(A11,"_",G11)</f>
        <v> _</v>
      </c>
    </row>
    <row r="12" spans="1:9" ht="24.75" customHeight="1">
      <c r="A12" s="105" t="str">
        <f t="shared" si="0"/>
        <v> </v>
      </c>
      <c r="B12" s="91"/>
      <c r="C12" s="92"/>
      <c r="D12" s="93"/>
      <c r="E12" s="94"/>
      <c r="F12" s="93"/>
      <c r="G12" s="94"/>
      <c r="H12" s="18" t="str">
        <f t="shared" si="1"/>
        <v> _</v>
      </c>
      <c r="I12" s="18" t="str">
        <f>CONCATENATE(A12,"_",G12)</f>
        <v> _</v>
      </c>
    </row>
    <row r="13" spans="1:9" ht="24.75" customHeight="1">
      <c r="A13" s="105" t="str">
        <f t="shared" si="0"/>
        <v> </v>
      </c>
      <c r="B13" s="91"/>
      <c r="C13" s="92"/>
      <c r="D13" s="93"/>
      <c r="E13" s="94"/>
      <c r="F13" s="93"/>
      <c r="G13" s="94"/>
      <c r="H13" s="18" t="str">
        <f t="shared" si="1"/>
        <v> _</v>
      </c>
      <c r="I13" s="18" t="str">
        <f>CONCATENATE(A13,"_",G13)</f>
        <v> _</v>
      </c>
    </row>
    <row r="14" spans="1:9" ht="24.75" customHeight="1">
      <c r="A14" s="105" t="str">
        <f t="shared" si="0"/>
        <v> </v>
      </c>
      <c r="B14" s="91"/>
      <c r="C14" s="92"/>
      <c r="D14" s="93"/>
      <c r="E14" s="94"/>
      <c r="F14" s="93"/>
      <c r="G14" s="94"/>
      <c r="H14" s="18" t="str">
        <f t="shared" si="1"/>
        <v> _</v>
      </c>
      <c r="I14" s="18" t="str">
        <f>CONCATENATE(A14,"_",G14)</f>
        <v> _</v>
      </c>
    </row>
    <row r="15" spans="1:9" ht="24.75" customHeight="1">
      <c r="A15" s="105" t="str">
        <f t="shared" si="0"/>
        <v> </v>
      </c>
      <c r="B15" s="91"/>
      <c r="C15" s="92"/>
      <c r="D15" s="93"/>
      <c r="E15" s="94"/>
      <c r="F15" s="93"/>
      <c r="G15" s="94"/>
      <c r="H15" s="18" t="str">
        <f t="shared" si="1"/>
        <v> _</v>
      </c>
      <c r="I15" s="18" t="str">
        <f>CONCATENATE(A15,"_",G15)</f>
        <v> _</v>
      </c>
    </row>
    <row r="16" spans="1:9" ht="24.75" customHeight="1">
      <c r="A16" s="105" t="str">
        <f t="shared" si="0"/>
        <v> </v>
      </c>
      <c r="B16" s="91"/>
      <c r="C16" s="92"/>
      <c r="D16" s="93"/>
      <c r="E16" s="94"/>
      <c r="F16" s="93"/>
      <c r="G16" s="94"/>
      <c r="H16" s="18" t="str">
        <f t="shared" si="1"/>
        <v> _</v>
      </c>
      <c r="I16" s="18" t="str">
        <f>CONCATENATE(A16,"_",G16)</f>
        <v> _</v>
      </c>
    </row>
    <row r="17" spans="1:9" ht="24.75" customHeight="1">
      <c r="A17" s="105" t="str">
        <f t="shared" si="0"/>
        <v> </v>
      </c>
      <c r="B17" s="91"/>
      <c r="C17" s="92"/>
      <c r="D17" s="93"/>
      <c r="E17" s="94"/>
      <c r="F17" s="93"/>
      <c r="G17" s="94"/>
      <c r="H17" s="18" t="str">
        <f t="shared" si="1"/>
        <v> _</v>
      </c>
      <c r="I17" s="18" t="str">
        <f>CONCATENATE(A17,"_",G17)</f>
        <v> _</v>
      </c>
    </row>
    <row r="18" spans="1:9" ht="24.75" customHeight="1">
      <c r="A18" s="105" t="str">
        <f t="shared" si="0"/>
        <v> </v>
      </c>
      <c r="B18" s="91"/>
      <c r="C18" s="92"/>
      <c r="D18" s="93"/>
      <c r="E18" s="94"/>
      <c r="F18" s="93"/>
      <c r="G18" s="94"/>
      <c r="H18" s="18" t="str">
        <f t="shared" si="1"/>
        <v> _</v>
      </c>
      <c r="I18" s="18" t="str">
        <f>CONCATENATE(A18,"_",G18)</f>
        <v> _</v>
      </c>
    </row>
    <row r="19" spans="1:9" ht="24.75" customHeight="1">
      <c r="A19" s="105" t="str">
        <f t="shared" si="0"/>
        <v> </v>
      </c>
      <c r="B19" s="91"/>
      <c r="C19" s="92"/>
      <c r="D19" s="93"/>
      <c r="E19" s="94"/>
      <c r="F19" s="93"/>
      <c r="G19" s="94"/>
      <c r="H19" s="18" t="str">
        <f t="shared" si="1"/>
        <v> _</v>
      </c>
      <c r="I19" s="18" t="str">
        <f>CONCATENATE(A19,"_",G19)</f>
        <v> _</v>
      </c>
    </row>
    <row r="20" spans="1:9" ht="24.75" customHeight="1">
      <c r="A20" s="105" t="str">
        <f t="shared" si="0"/>
        <v> </v>
      </c>
      <c r="B20" s="91"/>
      <c r="C20" s="92"/>
      <c r="D20" s="93"/>
      <c r="E20" s="94"/>
      <c r="F20" s="93"/>
      <c r="G20" s="94"/>
      <c r="H20" s="18" t="str">
        <f t="shared" si="1"/>
        <v> _</v>
      </c>
      <c r="I20" s="18" t="str">
        <f>CONCATENATE(A20,"_",G20)</f>
        <v> _</v>
      </c>
    </row>
    <row r="21" spans="1:9" ht="24.75" customHeight="1">
      <c r="A21" s="105" t="str">
        <f t="shared" si="0"/>
        <v> </v>
      </c>
      <c r="B21" s="91"/>
      <c r="C21" s="92"/>
      <c r="D21" s="93"/>
      <c r="E21" s="94"/>
      <c r="F21" s="93"/>
      <c r="G21" s="94"/>
      <c r="H21" s="18" t="str">
        <f t="shared" si="1"/>
        <v> _</v>
      </c>
      <c r="I21" s="18" t="str">
        <f>CONCATENATE(A21,"_",G21)</f>
        <v> _</v>
      </c>
    </row>
    <row r="22" spans="1:9" ht="24.75" customHeight="1">
      <c r="A22" s="105" t="str">
        <f t="shared" si="0"/>
        <v> </v>
      </c>
      <c r="B22" s="91"/>
      <c r="C22" s="92"/>
      <c r="D22" s="93"/>
      <c r="E22" s="94"/>
      <c r="F22" s="93"/>
      <c r="G22" s="94"/>
      <c r="H22" s="18" t="str">
        <f t="shared" si="1"/>
        <v> _</v>
      </c>
      <c r="I22" s="18" t="str">
        <f>CONCATENATE(A22,"_",G22)</f>
        <v> _</v>
      </c>
    </row>
    <row r="23" spans="1:9" ht="24.75" customHeight="1">
      <c r="A23" s="105" t="str">
        <f t="shared" si="0"/>
        <v> </v>
      </c>
      <c r="B23" s="91"/>
      <c r="C23" s="92"/>
      <c r="D23" s="93"/>
      <c r="E23" s="94"/>
      <c r="F23" s="93"/>
      <c r="G23" s="94"/>
      <c r="H23" s="18" t="str">
        <f t="shared" si="1"/>
        <v> _</v>
      </c>
      <c r="I23" s="18" t="str">
        <f>CONCATENATE(A23,"_",G23)</f>
        <v> _</v>
      </c>
    </row>
    <row r="24" spans="1:9" ht="24.75" customHeight="1">
      <c r="A24" s="105" t="str">
        <f t="shared" si="0"/>
        <v> </v>
      </c>
      <c r="B24" s="91"/>
      <c r="C24" s="92"/>
      <c r="D24" s="93"/>
      <c r="E24" s="94"/>
      <c r="F24" s="93"/>
      <c r="G24" s="94"/>
      <c r="H24" s="18" t="str">
        <f t="shared" si="1"/>
        <v> _</v>
      </c>
      <c r="I24" s="18" t="str">
        <f>CONCATENATE(A24,"_",G24)</f>
        <v> _</v>
      </c>
    </row>
    <row r="25" spans="1:9" ht="24.75" customHeight="1">
      <c r="A25" s="105" t="str">
        <f t="shared" si="0"/>
        <v> </v>
      </c>
      <c r="B25" s="91"/>
      <c r="C25" s="92"/>
      <c r="D25" s="93"/>
      <c r="E25" s="94"/>
      <c r="F25" s="93"/>
      <c r="G25" s="94"/>
      <c r="H25" s="18" t="str">
        <f t="shared" si="1"/>
        <v> _</v>
      </c>
      <c r="I25" s="18" t="str">
        <f>CONCATENATE(A25,"_",G25)</f>
        <v> _</v>
      </c>
    </row>
    <row r="26" spans="1:9" ht="24.75" customHeight="1">
      <c r="A26" s="105" t="str">
        <f t="shared" si="0"/>
        <v> </v>
      </c>
      <c r="B26" s="91"/>
      <c r="C26" s="92"/>
      <c r="D26" s="93"/>
      <c r="E26" s="94"/>
      <c r="F26" s="93"/>
      <c r="G26" s="94"/>
      <c r="H26" s="18" t="str">
        <f t="shared" si="1"/>
        <v> _</v>
      </c>
      <c r="I26" s="18" t="str">
        <f>CONCATENATE(A26,"_",G26)</f>
        <v> _</v>
      </c>
    </row>
    <row r="27" spans="1:9" ht="24.75" customHeight="1">
      <c r="A27" s="105" t="str">
        <f t="shared" si="0"/>
        <v> </v>
      </c>
      <c r="B27" s="91"/>
      <c r="C27" s="92"/>
      <c r="D27" s="93"/>
      <c r="E27" s="94"/>
      <c r="F27" s="93"/>
      <c r="G27" s="94"/>
      <c r="H27" s="18" t="str">
        <f t="shared" si="1"/>
        <v> _</v>
      </c>
      <c r="I27" s="18" t="str">
        <f>CONCATENATE(A27,"_",G27)</f>
        <v> _</v>
      </c>
    </row>
    <row r="28" spans="1:9" ht="24.75" customHeight="1">
      <c r="A28" s="105" t="str">
        <f t="shared" si="0"/>
        <v> </v>
      </c>
      <c r="B28" s="91"/>
      <c r="C28" s="92"/>
      <c r="D28" s="93"/>
      <c r="E28" s="94"/>
      <c r="F28" s="93"/>
      <c r="G28" s="94"/>
      <c r="H28" s="18" t="str">
        <f t="shared" si="1"/>
        <v> _</v>
      </c>
      <c r="I28" s="18" t="str">
        <f>CONCATENATE(A28,"_",G28)</f>
        <v> _</v>
      </c>
    </row>
    <row r="29" spans="1:9" ht="24.75" customHeight="1">
      <c r="A29" s="105" t="str">
        <f t="shared" si="0"/>
        <v> </v>
      </c>
      <c r="B29" s="91"/>
      <c r="C29" s="92"/>
      <c r="D29" s="93"/>
      <c r="E29" s="94"/>
      <c r="F29" s="93"/>
      <c r="G29" s="94"/>
      <c r="H29" s="18" t="str">
        <f t="shared" si="1"/>
        <v> _</v>
      </c>
      <c r="I29" s="18" t="str">
        <f>CONCATENATE(A29,"_",G29)</f>
        <v> _</v>
      </c>
    </row>
    <row r="30" spans="1:9" ht="24.75" customHeight="1">
      <c r="A30" s="105" t="str">
        <f t="shared" si="0"/>
        <v> </v>
      </c>
      <c r="B30" s="91"/>
      <c r="C30" s="92"/>
      <c r="D30" s="93"/>
      <c r="E30" s="94"/>
      <c r="F30" s="93"/>
      <c r="G30" s="94"/>
      <c r="H30" s="18" t="str">
        <f t="shared" si="1"/>
        <v> _</v>
      </c>
      <c r="I30" s="18" t="str">
        <f>CONCATENATE(A30,"_",G30)</f>
        <v> _</v>
      </c>
    </row>
    <row r="31" spans="1:9" ht="24.75" customHeight="1">
      <c r="A31" s="105" t="str">
        <f t="shared" si="0"/>
        <v> </v>
      </c>
      <c r="B31" s="91"/>
      <c r="C31" s="92"/>
      <c r="D31" s="93"/>
      <c r="E31" s="94"/>
      <c r="F31" s="93"/>
      <c r="G31" s="94"/>
      <c r="H31" s="18" t="str">
        <f t="shared" si="1"/>
        <v> _</v>
      </c>
      <c r="I31" s="18" t="str">
        <f>CONCATENATE(A31,"_",G31)</f>
        <v> _</v>
      </c>
    </row>
    <row r="32" spans="1:9" ht="24.75" customHeight="1">
      <c r="A32" s="105" t="str">
        <f t="shared" si="0"/>
        <v> </v>
      </c>
      <c r="B32" s="91"/>
      <c r="C32" s="92"/>
      <c r="D32" s="93"/>
      <c r="E32" s="94"/>
      <c r="F32" s="93"/>
      <c r="G32" s="94"/>
      <c r="H32" s="18" t="str">
        <f t="shared" si="1"/>
        <v> _</v>
      </c>
      <c r="I32" s="18" t="str">
        <f>CONCATENATE(A32,"_",G32)</f>
        <v> _</v>
      </c>
    </row>
    <row r="33" spans="1:9" ht="24.75" customHeight="1">
      <c r="A33" s="105" t="str">
        <f t="shared" si="0"/>
        <v> </v>
      </c>
      <c r="B33" s="91"/>
      <c r="C33" s="92"/>
      <c r="D33" s="93"/>
      <c r="E33" s="94"/>
      <c r="F33" s="93"/>
      <c r="G33" s="94"/>
      <c r="H33" s="18" t="str">
        <f t="shared" si="1"/>
        <v> _</v>
      </c>
      <c r="I33" s="18" t="str">
        <f>CONCATENATE(A33,"_",G33)</f>
        <v> _</v>
      </c>
    </row>
    <row r="34" spans="1:9" ht="24.75" customHeight="1">
      <c r="A34" s="105" t="str">
        <f t="shared" si="0"/>
        <v> </v>
      </c>
      <c r="B34" s="91"/>
      <c r="C34" s="92"/>
      <c r="D34" s="93"/>
      <c r="E34" s="94"/>
      <c r="F34" s="93"/>
      <c r="G34" s="94"/>
      <c r="H34" s="18" t="str">
        <f t="shared" si="1"/>
        <v> _</v>
      </c>
      <c r="I34" s="18" t="str">
        <f>CONCATENATE(A34,"_",G34)</f>
        <v> _</v>
      </c>
    </row>
    <row r="35" spans="1:9" ht="24.75" customHeight="1">
      <c r="A35" s="105" t="str">
        <f t="shared" si="0"/>
        <v> </v>
      </c>
      <c r="B35" s="91"/>
      <c r="C35" s="92"/>
      <c r="D35" s="93"/>
      <c r="E35" s="94"/>
      <c r="F35" s="93"/>
      <c r="G35" s="94"/>
      <c r="H35" s="18" t="str">
        <f t="shared" si="1"/>
        <v> _</v>
      </c>
      <c r="I35" s="18" t="str">
        <f>CONCATENATE(A35,"_",G35)</f>
        <v> _</v>
      </c>
    </row>
    <row r="36" spans="1:9" ht="24.75" customHeight="1">
      <c r="A36" s="105" t="str">
        <f t="shared" si="0"/>
        <v> </v>
      </c>
      <c r="B36" s="91"/>
      <c r="C36" s="92"/>
      <c r="D36" s="93"/>
      <c r="E36" s="94"/>
      <c r="F36" s="93"/>
      <c r="G36" s="94"/>
      <c r="H36" s="18" t="str">
        <f t="shared" si="1"/>
        <v> _</v>
      </c>
      <c r="I36" s="18" t="str">
        <f>CONCATENATE(A36,"_",G36)</f>
        <v> _</v>
      </c>
    </row>
    <row r="37" spans="1:9" ht="24.75" customHeight="1">
      <c r="A37" s="105" t="str">
        <f t="shared" si="0"/>
        <v> </v>
      </c>
      <c r="B37" s="91"/>
      <c r="C37" s="92"/>
      <c r="D37" s="93"/>
      <c r="E37" s="94"/>
      <c r="F37" s="93"/>
      <c r="G37" s="94"/>
      <c r="H37" s="18" t="str">
        <f t="shared" si="1"/>
        <v> _</v>
      </c>
      <c r="I37" s="18" t="str">
        <f>CONCATENATE(A37,"_",G37)</f>
        <v> _</v>
      </c>
    </row>
    <row r="38" spans="1:9" ht="24.75" customHeight="1">
      <c r="A38" s="105" t="str">
        <f t="shared" si="0"/>
        <v> </v>
      </c>
      <c r="B38" s="91"/>
      <c r="C38" s="92"/>
      <c r="D38" s="93"/>
      <c r="E38" s="94"/>
      <c r="F38" s="93"/>
      <c r="G38" s="94"/>
      <c r="H38" s="18" t="str">
        <f t="shared" si="1"/>
        <v> _</v>
      </c>
      <c r="I38" s="18" t="str">
        <f>CONCATENATE(A38,"_",G38)</f>
        <v> _</v>
      </c>
    </row>
    <row r="39" spans="1:9" ht="24.75" customHeight="1">
      <c r="A39" s="105" t="str">
        <f t="shared" si="0"/>
        <v> </v>
      </c>
      <c r="B39" s="91"/>
      <c r="C39" s="92"/>
      <c r="D39" s="93"/>
      <c r="E39" s="94"/>
      <c r="F39" s="93"/>
      <c r="G39" s="94"/>
      <c r="H39" s="18" t="str">
        <f t="shared" si="1"/>
        <v> _</v>
      </c>
      <c r="I39" s="18" t="str">
        <f>CONCATENATE(A39,"_",G39)</f>
        <v> _</v>
      </c>
    </row>
    <row r="40" spans="1:9" ht="24.75" customHeight="1">
      <c r="A40" s="105" t="str">
        <f t="shared" si="0"/>
        <v> </v>
      </c>
      <c r="B40" s="91"/>
      <c r="C40" s="92"/>
      <c r="D40" s="93"/>
      <c r="E40" s="94"/>
      <c r="F40" s="93"/>
      <c r="G40" s="94"/>
      <c r="H40" s="18" t="str">
        <f t="shared" si="1"/>
        <v> _</v>
      </c>
      <c r="I40" s="18" t="str">
        <f>CONCATENATE(A40,"_",G40)</f>
        <v> _</v>
      </c>
    </row>
    <row r="41" spans="1:9" ht="24.75" customHeight="1">
      <c r="A41" s="105" t="str">
        <f t="shared" si="0"/>
        <v> </v>
      </c>
      <c r="B41" s="91"/>
      <c r="C41" s="92"/>
      <c r="D41" s="93"/>
      <c r="E41" s="94"/>
      <c r="F41" s="93"/>
      <c r="G41" s="94"/>
      <c r="H41" s="18" t="str">
        <f t="shared" si="1"/>
        <v> _</v>
      </c>
      <c r="I41" s="18" t="str">
        <f>CONCATENATE(A41,"_",G41)</f>
        <v> _</v>
      </c>
    </row>
    <row r="42" spans="1:9" ht="24.75" customHeight="1">
      <c r="A42" s="105" t="str">
        <f t="shared" si="0"/>
        <v> </v>
      </c>
      <c r="B42" s="91"/>
      <c r="C42" s="92"/>
      <c r="D42" s="93"/>
      <c r="E42" s="94"/>
      <c r="F42" s="93"/>
      <c r="G42" s="94"/>
      <c r="H42" s="18" t="str">
        <f t="shared" si="1"/>
        <v> _</v>
      </c>
      <c r="I42" s="18" t="str">
        <f>CONCATENATE(A42,"_",G42)</f>
        <v> _</v>
      </c>
    </row>
    <row r="43" spans="1:9" ht="24.75" customHeight="1">
      <c r="A43" s="105" t="str">
        <f t="shared" si="0"/>
        <v> </v>
      </c>
      <c r="B43" s="91"/>
      <c r="C43" s="92"/>
      <c r="D43" s="93"/>
      <c r="E43" s="94"/>
      <c r="F43" s="93"/>
      <c r="G43" s="94"/>
      <c r="H43" s="18" t="str">
        <f t="shared" si="1"/>
        <v> _</v>
      </c>
      <c r="I43" s="18" t="str">
        <f>CONCATENATE(A43,"_",G43)</f>
        <v> _</v>
      </c>
    </row>
    <row r="44" spans="1:9" ht="24.75" customHeight="1">
      <c r="A44" s="105" t="str">
        <f t="shared" si="0"/>
        <v> </v>
      </c>
      <c r="B44" s="91"/>
      <c r="C44" s="92"/>
      <c r="D44" s="93"/>
      <c r="E44" s="94"/>
      <c r="F44" s="93"/>
      <c r="G44" s="94"/>
      <c r="H44" s="18" t="str">
        <f t="shared" si="1"/>
        <v> _</v>
      </c>
      <c r="I44" s="18" t="str">
        <f>CONCATENATE(A44,"_",G44)</f>
        <v> _</v>
      </c>
    </row>
    <row r="45" spans="1:9" ht="24.75" customHeight="1">
      <c r="A45" s="105" t="str">
        <f t="shared" si="0"/>
        <v> </v>
      </c>
      <c r="B45" s="91"/>
      <c r="C45" s="92"/>
      <c r="D45" s="93"/>
      <c r="E45" s="94"/>
      <c r="F45" s="93"/>
      <c r="G45" s="94"/>
      <c r="H45" s="18" t="str">
        <f t="shared" si="1"/>
        <v> _</v>
      </c>
      <c r="I45" s="18" t="str">
        <f>CONCATENATE(A45,"_",G45)</f>
        <v> _</v>
      </c>
    </row>
    <row r="46" spans="1:9" ht="24.75" customHeight="1">
      <c r="A46" s="105" t="str">
        <f t="shared" si="0"/>
        <v> </v>
      </c>
      <c r="B46" s="91"/>
      <c r="C46" s="92"/>
      <c r="D46" s="93"/>
      <c r="E46" s="94"/>
      <c r="F46" s="93"/>
      <c r="G46" s="94"/>
      <c r="H46" s="18" t="str">
        <f t="shared" si="1"/>
        <v> _</v>
      </c>
      <c r="I46" s="18" t="str">
        <f>CONCATENATE(A46,"_",G46)</f>
        <v> _</v>
      </c>
    </row>
    <row r="47" spans="1:9" ht="24.75" customHeight="1">
      <c r="A47" s="105" t="str">
        <f t="shared" si="0"/>
        <v> </v>
      </c>
      <c r="B47" s="91"/>
      <c r="C47" s="92"/>
      <c r="D47" s="93"/>
      <c r="E47" s="94"/>
      <c r="F47" s="93"/>
      <c r="G47" s="94"/>
      <c r="H47" s="18" t="str">
        <f t="shared" si="1"/>
        <v> _</v>
      </c>
      <c r="I47" s="18" t="str">
        <f>CONCATENATE(A47,"_",G47)</f>
        <v> _</v>
      </c>
    </row>
    <row r="48" spans="1:9" ht="24.75" customHeight="1">
      <c r="A48" s="105" t="str">
        <f t="shared" si="0"/>
        <v> </v>
      </c>
      <c r="B48" s="91"/>
      <c r="C48" s="92"/>
      <c r="D48" s="93"/>
      <c r="E48" s="94"/>
      <c r="F48" s="93"/>
      <c r="G48" s="94"/>
      <c r="H48" s="18" t="str">
        <f t="shared" si="1"/>
        <v> _</v>
      </c>
      <c r="I48" s="18" t="str">
        <f>CONCATENATE(A48,"_",G48)</f>
        <v> _</v>
      </c>
    </row>
    <row r="49" spans="1:9" ht="24.75" customHeight="1">
      <c r="A49" s="105" t="str">
        <f t="shared" si="0"/>
        <v> </v>
      </c>
      <c r="B49" s="91"/>
      <c r="C49" s="106"/>
      <c r="D49" s="93"/>
      <c r="E49" s="94"/>
      <c r="F49" s="93"/>
      <c r="G49" s="94"/>
      <c r="H49" s="18" t="str">
        <f t="shared" si="1"/>
        <v> _</v>
      </c>
      <c r="I49" s="18" t="str">
        <f>CONCATENATE(A49,"_",G49)</f>
        <v> _</v>
      </c>
    </row>
    <row r="50" spans="1:9" ht="24.75" customHeight="1">
      <c r="A50" s="105" t="str">
        <f t="shared" si="0"/>
        <v> </v>
      </c>
      <c r="B50" s="91"/>
      <c r="C50" s="106"/>
      <c r="D50" s="93"/>
      <c r="E50" s="94"/>
      <c r="F50" s="93"/>
      <c r="G50" s="94"/>
      <c r="H50" s="18" t="str">
        <f t="shared" si="1"/>
        <v> _</v>
      </c>
      <c r="I50" s="18" t="str">
        <f>CONCATENATE(A50,"_",G50)</f>
        <v> _</v>
      </c>
    </row>
    <row r="51" spans="1:9" ht="24.75" customHeight="1">
      <c r="A51" s="105" t="str">
        <f t="shared" si="0"/>
        <v> </v>
      </c>
      <c r="B51" s="91"/>
      <c r="C51" s="106"/>
      <c r="D51" s="93"/>
      <c r="E51" s="94"/>
      <c r="F51" s="93"/>
      <c r="G51" s="94"/>
      <c r="H51" s="18" t="str">
        <f t="shared" si="1"/>
        <v> _</v>
      </c>
      <c r="I51" s="18" t="str">
        <f>CONCATENATE(A51,"_",G51)</f>
        <v> _</v>
      </c>
    </row>
    <row r="52" spans="1:9" ht="24.75" customHeight="1">
      <c r="A52" s="105" t="str">
        <f t="shared" si="0"/>
        <v> </v>
      </c>
      <c r="B52" s="91"/>
      <c r="C52" s="106"/>
      <c r="D52" s="93"/>
      <c r="E52" s="94"/>
      <c r="F52" s="93"/>
      <c r="G52" s="94"/>
      <c r="H52" s="18" t="str">
        <f t="shared" si="1"/>
        <v> _</v>
      </c>
      <c r="I52" s="18" t="str">
        <f>CONCATENATE(A52,"_",G52)</f>
        <v> _</v>
      </c>
    </row>
    <row r="53" spans="1:9" ht="24.75" customHeight="1">
      <c r="A53" s="105" t="str">
        <f t="shared" si="0"/>
        <v> </v>
      </c>
      <c r="B53" s="91"/>
      <c r="C53" s="92"/>
      <c r="D53" s="93"/>
      <c r="E53" s="94"/>
      <c r="F53" s="93"/>
      <c r="G53" s="94"/>
      <c r="H53" s="18" t="str">
        <f t="shared" si="1"/>
        <v> _</v>
      </c>
      <c r="I53" s="18" t="str">
        <f>CONCATENATE(A53,"_",G53)</f>
        <v> _</v>
      </c>
    </row>
    <row r="54" spans="1:9" ht="24.75" customHeight="1">
      <c r="A54" s="105" t="str">
        <f t="shared" si="0"/>
        <v> </v>
      </c>
      <c r="B54" s="91"/>
      <c r="C54" s="92"/>
      <c r="D54" s="93"/>
      <c r="E54" s="94"/>
      <c r="F54" s="93"/>
      <c r="G54" s="94"/>
      <c r="H54" s="18" t="str">
        <f t="shared" si="1"/>
        <v> _</v>
      </c>
      <c r="I54" s="18" t="str">
        <f>CONCATENATE(A54,"_",G54)</f>
        <v> _</v>
      </c>
    </row>
    <row r="55" spans="1:9" ht="24.75" customHeight="1">
      <c r="A55" s="105" t="str">
        <f t="shared" si="0"/>
        <v> </v>
      </c>
      <c r="B55" s="91"/>
      <c r="C55" s="92"/>
      <c r="D55" s="93"/>
      <c r="E55" s="94"/>
      <c r="F55" s="93"/>
      <c r="G55" s="94"/>
      <c r="H55" s="18" t="str">
        <f t="shared" si="1"/>
        <v> _</v>
      </c>
      <c r="I55" s="18" t="str">
        <f>CONCATENATE(A55,"_",G55)</f>
        <v> _</v>
      </c>
    </row>
    <row r="56" spans="1:9" ht="24.75" customHeight="1">
      <c r="A56" s="105" t="str">
        <f t="shared" si="0"/>
        <v> </v>
      </c>
      <c r="B56" s="91"/>
      <c r="C56" s="92"/>
      <c r="D56" s="93"/>
      <c r="E56" s="94"/>
      <c r="F56" s="93"/>
      <c r="G56" s="94"/>
      <c r="H56" s="18" t="str">
        <f t="shared" si="1"/>
        <v> _</v>
      </c>
      <c r="I56" s="18" t="str">
        <f>CONCATENATE(A56,"_",G56)</f>
        <v> _</v>
      </c>
    </row>
    <row r="57" spans="1:9" ht="24.75" customHeight="1">
      <c r="A57" s="105" t="str">
        <f t="shared" si="0"/>
        <v> </v>
      </c>
      <c r="B57" s="91"/>
      <c r="C57" s="106"/>
      <c r="D57" s="93"/>
      <c r="E57" s="94"/>
      <c r="F57" s="93"/>
      <c r="G57" s="94"/>
      <c r="H57" s="18" t="str">
        <f t="shared" si="1"/>
        <v> _</v>
      </c>
      <c r="I57" s="18" t="str">
        <f>CONCATENATE(A57,"_",G57)</f>
        <v> _</v>
      </c>
    </row>
    <row r="58" spans="1:9" ht="24.75" customHeight="1">
      <c r="A58" s="105" t="str">
        <f t="shared" si="0"/>
        <v> </v>
      </c>
      <c r="B58" s="91"/>
      <c r="C58" s="106"/>
      <c r="D58" s="93"/>
      <c r="E58" s="94"/>
      <c r="F58" s="93"/>
      <c r="G58" s="94"/>
      <c r="H58" s="18" t="str">
        <f t="shared" si="1"/>
        <v> _</v>
      </c>
      <c r="I58" s="18" t="str">
        <f>CONCATENATE(A58,"_",G58)</f>
        <v> _</v>
      </c>
    </row>
    <row r="59" spans="1:9" ht="24.75" customHeight="1">
      <c r="A59" s="105" t="str">
        <f t="shared" si="0"/>
        <v> </v>
      </c>
      <c r="B59" s="91"/>
      <c r="C59" s="92"/>
      <c r="D59" s="93"/>
      <c r="E59" s="94"/>
      <c r="F59" s="93"/>
      <c r="G59" s="94"/>
      <c r="H59" s="18" t="str">
        <f t="shared" si="1"/>
        <v> _</v>
      </c>
      <c r="I59" s="18" t="str">
        <f>CONCATENATE(A59,"_",G59)</f>
        <v> _</v>
      </c>
    </row>
    <row r="60" spans="1:9" ht="24.75" customHeight="1">
      <c r="A60" s="105" t="str">
        <f t="shared" si="0"/>
        <v> </v>
      </c>
      <c r="B60" s="91"/>
      <c r="C60" s="92"/>
      <c r="D60" s="93"/>
      <c r="E60" s="94"/>
      <c r="F60" s="93"/>
      <c r="G60" s="94"/>
      <c r="H60" s="18" t="str">
        <f t="shared" si="1"/>
        <v> _</v>
      </c>
      <c r="I60" s="18" t="str">
        <f>CONCATENATE(A60,"_",G60)</f>
        <v> _</v>
      </c>
    </row>
    <row r="61" spans="1:9" ht="24.75" customHeight="1">
      <c r="A61" s="105" t="str">
        <f t="shared" si="0"/>
        <v> </v>
      </c>
      <c r="B61" s="91"/>
      <c r="C61" s="92"/>
      <c r="D61" s="93"/>
      <c r="E61" s="94"/>
      <c r="F61" s="93"/>
      <c r="G61" s="94"/>
      <c r="H61" s="18" t="str">
        <f t="shared" si="1"/>
        <v> _</v>
      </c>
      <c r="I61" s="18" t="str">
        <f>CONCATENATE(A61,"_",G61)</f>
        <v> _</v>
      </c>
    </row>
    <row r="62" spans="1:9" ht="24.75" customHeight="1">
      <c r="A62" s="105" t="str">
        <f t="shared" si="0"/>
        <v> </v>
      </c>
      <c r="B62" s="91"/>
      <c r="C62" s="92"/>
      <c r="D62" s="93"/>
      <c r="E62" s="94"/>
      <c r="F62" s="93"/>
      <c r="G62" s="94"/>
      <c r="H62" s="18" t="str">
        <f t="shared" si="1"/>
        <v> _</v>
      </c>
      <c r="I62" s="18" t="str">
        <f>CONCATENATE(A62,"_",G62)</f>
        <v> _</v>
      </c>
    </row>
    <row r="63" spans="1:9" ht="24.75" customHeight="1">
      <c r="A63" s="105" t="str">
        <f t="shared" si="0"/>
        <v> </v>
      </c>
      <c r="B63" s="91"/>
      <c r="C63" s="92"/>
      <c r="D63" s="93"/>
      <c r="E63" s="94"/>
      <c r="F63" s="93"/>
      <c r="G63" s="94"/>
      <c r="H63" s="18" t="str">
        <f t="shared" si="1"/>
        <v> _</v>
      </c>
      <c r="I63" s="18" t="str">
        <f>CONCATENATE(A63,"_",G63)</f>
        <v> _</v>
      </c>
    </row>
    <row r="64" spans="1:9" ht="24.75" customHeight="1">
      <c r="A64" s="105" t="str">
        <f t="shared" si="0"/>
        <v> </v>
      </c>
      <c r="B64" s="91"/>
      <c r="C64" s="106"/>
      <c r="D64" s="93"/>
      <c r="E64" s="94"/>
      <c r="F64" s="93"/>
      <c r="G64" s="94"/>
      <c r="H64" s="18" t="str">
        <f t="shared" si="1"/>
        <v> _</v>
      </c>
      <c r="I64" s="18" t="str">
        <f>CONCATENATE(A64,"_",G64)</f>
        <v> _</v>
      </c>
    </row>
    <row r="65" spans="1:9" ht="24.75" customHeight="1">
      <c r="A65" s="105" t="str">
        <f t="shared" si="0"/>
        <v> </v>
      </c>
      <c r="B65" s="91"/>
      <c r="C65" s="92"/>
      <c r="D65" s="93"/>
      <c r="E65" s="94"/>
      <c r="F65" s="93"/>
      <c r="G65" s="94"/>
      <c r="H65" s="18" t="str">
        <f t="shared" si="1"/>
        <v> _</v>
      </c>
      <c r="I65" s="18" t="str">
        <f>CONCATENATE(A65,"_",G65)</f>
        <v> _</v>
      </c>
    </row>
    <row r="66" spans="1:9" ht="24.75" customHeight="1">
      <c r="A66" s="105" t="str">
        <f t="shared" si="0"/>
        <v> </v>
      </c>
      <c r="B66" s="91"/>
      <c r="C66" s="92"/>
      <c r="D66" s="93"/>
      <c r="E66" s="94"/>
      <c r="F66" s="93"/>
      <c r="G66" s="94"/>
      <c r="H66" s="18" t="str">
        <f t="shared" si="1"/>
        <v> _</v>
      </c>
      <c r="I66" s="18" t="str">
        <f>CONCATENATE(A66,"_",G66)</f>
        <v> _</v>
      </c>
    </row>
    <row r="67" spans="1:9" ht="24.75" customHeight="1">
      <c r="A67" s="105" t="str">
        <f t="shared" si="0"/>
        <v> </v>
      </c>
      <c r="B67" s="91"/>
      <c r="C67" s="92"/>
      <c r="D67" s="93"/>
      <c r="E67" s="94"/>
      <c r="F67" s="93"/>
      <c r="G67" s="94"/>
      <c r="H67" s="18" t="str">
        <f t="shared" si="1"/>
        <v> _</v>
      </c>
      <c r="I67" s="18" t="str">
        <f>CONCATENATE(A67,"_",G67)</f>
        <v> _</v>
      </c>
    </row>
    <row r="68" spans="1:9" ht="24.75" customHeight="1">
      <c r="A68" s="105" t="str">
        <f t="shared" si="0"/>
        <v> </v>
      </c>
      <c r="B68" s="91"/>
      <c r="C68" s="92"/>
      <c r="D68" s="93"/>
      <c r="E68" s="94"/>
      <c r="F68" s="93"/>
      <c r="G68" s="94"/>
      <c r="H68" s="18" t="str">
        <f t="shared" si="1"/>
        <v> _</v>
      </c>
      <c r="I68" s="18" t="str">
        <f>CONCATENATE(A68,"_",G68)</f>
        <v> _</v>
      </c>
    </row>
    <row r="69" spans="1:9" ht="24.75" customHeight="1">
      <c r="A69" s="105" t="str">
        <f t="shared" si="0"/>
        <v> </v>
      </c>
      <c r="B69" s="91"/>
      <c r="C69" s="106"/>
      <c r="D69" s="93"/>
      <c r="E69" s="94"/>
      <c r="F69" s="93"/>
      <c r="G69" s="94"/>
      <c r="H69" s="18" t="str">
        <f t="shared" si="1"/>
        <v> _</v>
      </c>
      <c r="I69" s="18" t="str">
        <f>CONCATENATE(A69,"_",G69)</f>
        <v> _</v>
      </c>
    </row>
    <row r="70" spans="1:9" ht="24.75" customHeight="1">
      <c r="A70" s="105" t="str">
        <f t="shared" si="0"/>
        <v> </v>
      </c>
      <c r="B70" s="91"/>
      <c r="C70" s="92"/>
      <c r="D70" s="93"/>
      <c r="E70" s="94"/>
      <c r="F70" s="93"/>
      <c r="G70" s="94"/>
      <c r="H70" s="18" t="str">
        <f t="shared" si="1"/>
        <v> _</v>
      </c>
      <c r="I70" s="18" t="str">
        <f>CONCATENATE(A70,"_",G70)</f>
        <v> _</v>
      </c>
    </row>
    <row r="71" spans="1:9" ht="24.75" customHeight="1">
      <c r="A71" s="105" t="str">
        <f t="shared" si="0"/>
        <v> </v>
      </c>
      <c r="B71" s="91"/>
      <c r="C71" s="92"/>
      <c r="D71" s="93"/>
      <c r="E71" s="94"/>
      <c r="F71" s="93"/>
      <c r="G71" s="94"/>
      <c r="H71" s="18" t="str">
        <f t="shared" si="1"/>
        <v> _</v>
      </c>
      <c r="I71" s="18" t="str">
        <f>CONCATENATE(A71,"_",G71)</f>
        <v> _</v>
      </c>
    </row>
    <row r="72" spans="1:9" ht="24.75" customHeight="1">
      <c r="A72" s="105" t="str">
        <f t="shared" si="0"/>
        <v> </v>
      </c>
      <c r="B72" s="91"/>
      <c r="C72" s="92"/>
      <c r="D72" s="93"/>
      <c r="E72" s="94"/>
      <c r="F72" s="93"/>
      <c r="G72" s="94"/>
      <c r="H72" s="18" t="str">
        <f t="shared" si="1"/>
        <v> _</v>
      </c>
      <c r="I72" s="18" t="str">
        <f>CONCATENATE(A72,"_",G72)</f>
        <v> _</v>
      </c>
    </row>
    <row r="73" spans="1:9" ht="24.75" customHeight="1">
      <c r="A73" s="105" t="str">
        <f aca="true" t="shared" si="2" ref="A73:A136">IF(B73=0," ",MONTH(B73))</f>
        <v> </v>
      </c>
      <c r="B73" s="91"/>
      <c r="C73" s="92"/>
      <c r="D73" s="93"/>
      <c r="E73" s="94"/>
      <c r="F73" s="93"/>
      <c r="G73" s="94"/>
      <c r="H73" s="18" t="str">
        <f aca="true" t="shared" si="3" ref="H73:H136">CONCATENATE(A73,"_",E73)</f>
        <v> _</v>
      </c>
      <c r="I73" s="18" t="str">
        <f>CONCATENATE(A73,"_",G73)</f>
        <v> _</v>
      </c>
    </row>
    <row r="74" spans="1:9" ht="24.75" customHeight="1">
      <c r="A74" s="105" t="str">
        <f t="shared" si="2"/>
        <v> </v>
      </c>
      <c r="B74" s="91"/>
      <c r="C74" s="92"/>
      <c r="D74" s="93"/>
      <c r="E74" s="94"/>
      <c r="F74" s="93"/>
      <c r="G74" s="94"/>
      <c r="H74" s="18" t="str">
        <f t="shared" si="3"/>
        <v> _</v>
      </c>
      <c r="I74" s="18" t="str">
        <f>CONCATENATE(A74,"_",G74)</f>
        <v> _</v>
      </c>
    </row>
    <row r="75" spans="1:9" ht="24.75" customHeight="1">
      <c r="A75" s="105" t="str">
        <f t="shared" si="2"/>
        <v> </v>
      </c>
      <c r="B75" s="91"/>
      <c r="C75" s="92"/>
      <c r="D75" s="93"/>
      <c r="E75" s="94"/>
      <c r="F75" s="93"/>
      <c r="G75" s="94"/>
      <c r="H75" s="18" t="str">
        <f t="shared" si="3"/>
        <v> _</v>
      </c>
      <c r="I75" s="18" t="str">
        <f>CONCATENATE(A75,"_",G75)</f>
        <v> _</v>
      </c>
    </row>
    <row r="76" spans="1:9" ht="24.75" customHeight="1">
      <c r="A76" s="105" t="str">
        <f t="shared" si="2"/>
        <v> </v>
      </c>
      <c r="B76" s="91"/>
      <c r="C76" s="92"/>
      <c r="D76" s="93"/>
      <c r="E76" s="94"/>
      <c r="F76" s="93"/>
      <c r="G76" s="94"/>
      <c r="H76" s="18" t="str">
        <f t="shared" si="3"/>
        <v> _</v>
      </c>
      <c r="I76" s="18" t="str">
        <f>CONCATENATE(A76,"_",G76)</f>
        <v> _</v>
      </c>
    </row>
    <row r="77" spans="1:9" ht="24.75" customHeight="1">
      <c r="A77" s="105" t="str">
        <f t="shared" si="2"/>
        <v> </v>
      </c>
      <c r="B77" s="91"/>
      <c r="C77" s="92"/>
      <c r="D77" s="93"/>
      <c r="E77" s="94"/>
      <c r="F77" s="93"/>
      <c r="G77" s="94"/>
      <c r="H77" s="18" t="str">
        <f t="shared" si="3"/>
        <v> _</v>
      </c>
      <c r="I77" s="18" t="str">
        <f>CONCATENATE(A77,"_",G77)</f>
        <v> _</v>
      </c>
    </row>
    <row r="78" spans="1:9" ht="24.75" customHeight="1">
      <c r="A78" s="105" t="str">
        <f t="shared" si="2"/>
        <v> </v>
      </c>
      <c r="B78" s="91"/>
      <c r="C78" s="92"/>
      <c r="D78" s="93"/>
      <c r="E78" s="94"/>
      <c r="F78" s="93"/>
      <c r="G78" s="94"/>
      <c r="H78" s="18" t="str">
        <f t="shared" si="3"/>
        <v> _</v>
      </c>
      <c r="I78" s="18" t="str">
        <f>CONCATENATE(A78,"_",G78)</f>
        <v> _</v>
      </c>
    </row>
    <row r="79" spans="1:9" ht="24.75" customHeight="1">
      <c r="A79" s="105" t="str">
        <f t="shared" si="2"/>
        <v> </v>
      </c>
      <c r="B79" s="91"/>
      <c r="C79" s="92"/>
      <c r="D79" s="93"/>
      <c r="E79" s="94"/>
      <c r="F79" s="93"/>
      <c r="G79" s="94"/>
      <c r="H79" s="18" t="str">
        <f t="shared" si="3"/>
        <v> _</v>
      </c>
      <c r="I79" s="18" t="str">
        <f>CONCATENATE(A79,"_",G79)</f>
        <v> _</v>
      </c>
    </row>
    <row r="80" spans="1:9" ht="24.75" customHeight="1">
      <c r="A80" s="105" t="str">
        <f t="shared" si="2"/>
        <v> </v>
      </c>
      <c r="B80" s="91"/>
      <c r="C80" s="92"/>
      <c r="D80" s="93"/>
      <c r="E80" s="94"/>
      <c r="F80" s="93"/>
      <c r="G80" s="94"/>
      <c r="H80" s="18" t="str">
        <f t="shared" si="3"/>
        <v> _</v>
      </c>
      <c r="I80" s="18" t="str">
        <f>CONCATENATE(A80,"_",G80)</f>
        <v> _</v>
      </c>
    </row>
    <row r="81" spans="1:9" ht="24.75" customHeight="1">
      <c r="A81" s="105" t="str">
        <f t="shared" si="2"/>
        <v> </v>
      </c>
      <c r="B81" s="91"/>
      <c r="C81" s="92"/>
      <c r="D81" s="93"/>
      <c r="E81" s="94"/>
      <c r="F81" s="93"/>
      <c r="G81" s="94"/>
      <c r="H81" s="18" t="str">
        <f t="shared" si="3"/>
        <v> _</v>
      </c>
      <c r="I81" s="18" t="str">
        <f>CONCATENATE(A81,"_",G81)</f>
        <v> _</v>
      </c>
    </row>
    <row r="82" spans="1:9" ht="24.75" customHeight="1">
      <c r="A82" s="105" t="str">
        <f t="shared" si="2"/>
        <v> </v>
      </c>
      <c r="B82" s="91"/>
      <c r="C82" s="92"/>
      <c r="D82" s="93"/>
      <c r="E82" s="94"/>
      <c r="F82" s="93"/>
      <c r="G82" s="94"/>
      <c r="H82" s="18" t="str">
        <f t="shared" si="3"/>
        <v> _</v>
      </c>
      <c r="I82" s="18" t="str">
        <f>CONCATENATE(A82,"_",G82)</f>
        <v> _</v>
      </c>
    </row>
    <row r="83" spans="1:9" ht="24.75" customHeight="1">
      <c r="A83" s="105" t="str">
        <f t="shared" si="2"/>
        <v> </v>
      </c>
      <c r="B83" s="91"/>
      <c r="C83" s="92"/>
      <c r="D83" s="93"/>
      <c r="E83" s="94"/>
      <c r="F83" s="93"/>
      <c r="G83" s="94"/>
      <c r="H83" s="18" t="str">
        <f t="shared" si="3"/>
        <v> _</v>
      </c>
      <c r="I83" s="18" t="str">
        <f>CONCATENATE(A83,"_",G83)</f>
        <v> _</v>
      </c>
    </row>
    <row r="84" spans="1:9" ht="24.75" customHeight="1">
      <c r="A84" s="105" t="str">
        <f t="shared" si="2"/>
        <v> </v>
      </c>
      <c r="B84" s="91"/>
      <c r="C84" s="92"/>
      <c r="D84" s="93"/>
      <c r="E84" s="94"/>
      <c r="F84" s="93"/>
      <c r="G84" s="94"/>
      <c r="H84" s="18" t="str">
        <f t="shared" si="3"/>
        <v> _</v>
      </c>
      <c r="I84" s="18" t="str">
        <f>CONCATENATE(A84,"_",G84)</f>
        <v> _</v>
      </c>
    </row>
    <row r="85" spans="1:9" ht="24.75" customHeight="1">
      <c r="A85" s="105" t="str">
        <f t="shared" si="2"/>
        <v> </v>
      </c>
      <c r="B85" s="91"/>
      <c r="C85" s="92"/>
      <c r="D85" s="93"/>
      <c r="E85" s="94"/>
      <c r="F85" s="93"/>
      <c r="G85" s="94"/>
      <c r="H85" s="18" t="str">
        <f t="shared" si="3"/>
        <v> _</v>
      </c>
      <c r="I85" s="18" t="str">
        <f>CONCATENATE(A85,"_",G85)</f>
        <v> _</v>
      </c>
    </row>
    <row r="86" spans="1:9" ht="24.75" customHeight="1">
      <c r="A86" s="105" t="str">
        <f t="shared" si="2"/>
        <v> </v>
      </c>
      <c r="B86" s="91"/>
      <c r="C86" s="92"/>
      <c r="D86" s="93"/>
      <c r="E86" s="94"/>
      <c r="F86" s="93"/>
      <c r="G86" s="94"/>
      <c r="H86" s="18" t="str">
        <f t="shared" si="3"/>
        <v> _</v>
      </c>
      <c r="I86" s="18" t="str">
        <f>CONCATENATE(A86,"_",G86)</f>
        <v> _</v>
      </c>
    </row>
    <row r="87" spans="1:9" ht="24.75" customHeight="1">
      <c r="A87" s="105" t="str">
        <f t="shared" si="2"/>
        <v> </v>
      </c>
      <c r="B87" s="91"/>
      <c r="C87" s="92"/>
      <c r="D87" s="93"/>
      <c r="E87" s="94"/>
      <c r="F87" s="93"/>
      <c r="G87" s="94"/>
      <c r="H87" s="18" t="str">
        <f t="shared" si="3"/>
        <v> _</v>
      </c>
      <c r="I87" s="18" t="str">
        <f>CONCATENATE(A87,"_",G87)</f>
        <v> _</v>
      </c>
    </row>
    <row r="88" spans="1:9" ht="24.75" customHeight="1">
      <c r="A88" s="105" t="str">
        <f t="shared" si="2"/>
        <v> </v>
      </c>
      <c r="B88" s="91"/>
      <c r="C88" s="92"/>
      <c r="D88" s="93"/>
      <c r="E88" s="94"/>
      <c r="F88" s="93"/>
      <c r="G88" s="94"/>
      <c r="H88" s="18" t="str">
        <f t="shared" si="3"/>
        <v> _</v>
      </c>
      <c r="I88" s="18" t="str">
        <f>CONCATENATE(A88,"_",G88)</f>
        <v> _</v>
      </c>
    </row>
    <row r="89" spans="1:9" ht="24.75" customHeight="1">
      <c r="A89" s="105" t="str">
        <f t="shared" si="2"/>
        <v> </v>
      </c>
      <c r="B89" s="91"/>
      <c r="C89" s="92"/>
      <c r="D89" s="93"/>
      <c r="E89" s="94"/>
      <c r="F89" s="93"/>
      <c r="G89" s="94"/>
      <c r="H89" s="18" t="str">
        <f t="shared" si="3"/>
        <v> _</v>
      </c>
      <c r="I89" s="18" t="str">
        <f>CONCATENATE(A89,"_",G89)</f>
        <v> _</v>
      </c>
    </row>
    <row r="90" spans="1:9" ht="24.75" customHeight="1">
      <c r="A90" s="105" t="str">
        <f t="shared" si="2"/>
        <v> </v>
      </c>
      <c r="B90" s="91"/>
      <c r="C90" s="92"/>
      <c r="D90" s="93"/>
      <c r="E90" s="94"/>
      <c r="F90" s="93"/>
      <c r="G90" s="94"/>
      <c r="H90" s="18" t="str">
        <f t="shared" si="3"/>
        <v> _</v>
      </c>
      <c r="I90" s="18" t="str">
        <f>CONCATENATE(A90,"_",G90)</f>
        <v> _</v>
      </c>
    </row>
    <row r="91" spans="1:9" ht="24.75" customHeight="1">
      <c r="A91" s="105" t="str">
        <f t="shared" si="2"/>
        <v> </v>
      </c>
      <c r="B91" s="91"/>
      <c r="C91" s="92"/>
      <c r="D91" s="93"/>
      <c r="E91" s="94"/>
      <c r="F91" s="93"/>
      <c r="G91" s="94"/>
      <c r="H91" s="18" t="str">
        <f t="shared" si="3"/>
        <v> _</v>
      </c>
      <c r="I91" s="18" t="str">
        <f>CONCATENATE(A91,"_",G91)</f>
        <v> _</v>
      </c>
    </row>
    <row r="92" spans="1:9" ht="24.75" customHeight="1">
      <c r="A92" s="105" t="str">
        <f t="shared" si="2"/>
        <v> </v>
      </c>
      <c r="B92" s="91"/>
      <c r="C92" s="92"/>
      <c r="D92" s="93"/>
      <c r="E92" s="94"/>
      <c r="F92" s="93"/>
      <c r="G92" s="94"/>
      <c r="H92" s="18" t="str">
        <f t="shared" si="3"/>
        <v> _</v>
      </c>
      <c r="I92" s="18" t="str">
        <f>CONCATENATE(A92,"_",G92)</f>
        <v> _</v>
      </c>
    </row>
    <row r="93" spans="1:9" ht="24.75" customHeight="1">
      <c r="A93" s="105" t="str">
        <f t="shared" si="2"/>
        <v> </v>
      </c>
      <c r="B93" s="91"/>
      <c r="C93" s="92"/>
      <c r="D93" s="93"/>
      <c r="E93" s="94"/>
      <c r="F93" s="93"/>
      <c r="G93" s="94"/>
      <c r="H93" s="18" t="str">
        <f t="shared" si="3"/>
        <v> _</v>
      </c>
      <c r="I93" s="18" t="str">
        <f>CONCATENATE(A93,"_",G93)</f>
        <v> _</v>
      </c>
    </row>
    <row r="94" spans="1:9" ht="24.75" customHeight="1">
      <c r="A94" s="105" t="str">
        <f t="shared" si="2"/>
        <v> </v>
      </c>
      <c r="B94" s="91"/>
      <c r="C94" s="92"/>
      <c r="D94" s="93"/>
      <c r="E94" s="94"/>
      <c r="F94" s="93"/>
      <c r="G94" s="94"/>
      <c r="H94" s="18" t="str">
        <f t="shared" si="3"/>
        <v> _</v>
      </c>
      <c r="I94" s="18" t="str">
        <f>CONCATENATE(A94,"_",G94)</f>
        <v> _</v>
      </c>
    </row>
    <row r="95" spans="1:9" ht="24.75" customHeight="1">
      <c r="A95" s="105" t="str">
        <f t="shared" si="2"/>
        <v> </v>
      </c>
      <c r="B95" s="91"/>
      <c r="C95" s="92"/>
      <c r="D95" s="93"/>
      <c r="E95" s="94"/>
      <c r="F95" s="93"/>
      <c r="G95" s="94"/>
      <c r="H95" s="18" t="str">
        <f t="shared" si="3"/>
        <v> _</v>
      </c>
      <c r="I95" s="18" t="str">
        <f>CONCATENATE(A95,"_",G95)</f>
        <v> _</v>
      </c>
    </row>
    <row r="96" spans="1:9" ht="24.75" customHeight="1">
      <c r="A96" s="105" t="str">
        <f t="shared" si="2"/>
        <v> </v>
      </c>
      <c r="B96" s="91"/>
      <c r="C96" s="92"/>
      <c r="D96" s="93"/>
      <c r="E96" s="94"/>
      <c r="F96" s="93"/>
      <c r="G96" s="94"/>
      <c r="H96" s="18" t="str">
        <f t="shared" si="3"/>
        <v> _</v>
      </c>
      <c r="I96" s="18" t="str">
        <f>CONCATENATE(A96,"_",G96)</f>
        <v> _</v>
      </c>
    </row>
    <row r="97" spans="1:9" ht="24.75" customHeight="1">
      <c r="A97" s="105" t="str">
        <f t="shared" si="2"/>
        <v> </v>
      </c>
      <c r="B97" s="91"/>
      <c r="C97" s="92"/>
      <c r="D97" s="93"/>
      <c r="E97" s="94"/>
      <c r="F97" s="93"/>
      <c r="G97" s="94"/>
      <c r="H97" s="18" t="str">
        <f t="shared" si="3"/>
        <v> _</v>
      </c>
      <c r="I97" s="18" t="str">
        <f>CONCATENATE(A97,"_",G97)</f>
        <v> _</v>
      </c>
    </row>
    <row r="98" spans="1:9" ht="24.75" customHeight="1">
      <c r="A98" s="105" t="str">
        <f t="shared" si="2"/>
        <v> </v>
      </c>
      <c r="B98" s="91"/>
      <c r="C98" s="92"/>
      <c r="D98" s="93"/>
      <c r="E98" s="94"/>
      <c r="F98" s="93"/>
      <c r="G98" s="94"/>
      <c r="H98" s="18" t="str">
        <f t="shared" si="3"/>
        <v> _</v>
      </c>
      <c r="I98" s="18" t="str">
        <f>CONCATENATE(A98,"_",G98)</f>
        <v> _</v>
      </c>
    </row>
    <row r="99" spans="1:9" ht="24.75" customHeight="1">
      <c r="A99" s="105" t="str">
        <f t="shared" si="2"/>
        <v> </v>
      </c>
      <c r="B99" s="91"/>
      <c r="C99" s="92"/>
      <c r="D99" s="93"/>
      <c r="E99" s="94"/>
      <c r="F99" s="93"/>
      <c r="G99" s="94"/>
      <c r="H99" s="18" t="str">
        <f t="shared" si="3"/>
        <v> _</v>
      </c>
      <c r="I99" s="18" t="str">
        <f>CONCATENATE(A99,"_",G99)</f>
        <v> _</v>
      </c>
    </row>
    <row r="100" spans="1:9" ht="24.75" customHeight="1">
      <c r="A100" s="105" t="str">
        <f t="shared" si="2"/>
        <v> </v>
      </c>
      <c r="B100" s="91"/>
      <c r="C100" s="92"/>
      <c r="D100" s="93"/>
      <c r="E100" s="94"/>
      <c r="F100" s="93"/>
      <c r="G100" s="94"/>
      <c r="H100" s="18" t="str">
        <f t="shared" si="3"/>
        <v> _</v>
      </c>
      <c r="I100" s="18" t="str">
        <f>CONCATENATE(A100,"_",G100)</f>
        <v> _</v>
      </c>
    </row>
    <row r="101" spans="1:9" ht="24.75" customHeight="1">
      <c r="A101" s="105" t="str">
        <f t="shared" si="2"/>
        <v> </v>
      </c>
      <c r="B101" s="91"/>
      <c r="C101" s="92"/>
      <c r="D101" s="93"/>
      <c r="E101" s="94"/>
      <c r="F101" s="93"/>
      <c r="G101" s="94"/>
      <c r="H101" s="18" t="str">
        <f t="shared" si="3"/>
        <v> _</v>
      </c>
      <c r="I101" s="18" t="str">
        <f>CONCATENATE(A101,"_",G101)</f>
        <v> _</v>
      </c>
    </row>
    <row r="102" spans="1:9" ht="24.75" customHeight="1">
      <c r="A102" s="105" t="str">
        <f t="shared" si="2"/>
        <v> </v>
      </c>
      <c r="B102" s="91"/>
      <c r="C102" s="92"/>
      <c r="D102" s="93"/>
      <c r="E102" s="94"/>
      <c r="F102" s="93"/>
      <c r="G102" s="94"/>
      <c r="H102" s="18" t="str">
        <f t="shared" si="3"/>
        <v> _</v>
      </c>
      <c r="I102" s="18" t="str">
        <f>CONCATENATE(A102,"_",G102)</f>
        <v> _</v>
      </c>
    </row>
    <row r="103" spans="1:9" ht="24.75" customHeight="1">
      <c r="A103" s="105" t="str">
        <f t="shared" si="2"/>
        <v> </v>
      </c>
      <c r="B103" s="91"/>
      <c r="C103" s="92"/>
      <c r="D103" s="93"/>
      <c r="E103" s="94"/>
      <c r="F103" s="93"/>
      <c r="G103" s="94"/>
      <c r="H103" s="18" t="str">
        <f t="shared" si="3"/>
        <v> _</v>
      </c>
      <c r="I103" s="18" t="str">
        <f>CONCATENATE(A103,"_",G103)</f>
        <v> _</v>
      </c>
    </row>
    <row r="104" spans="1:9" ht="24.75" customHeight="1">
      <c r="A104" s="105" t="str">
        <f t="shared" si="2"/>
        <v> </v>
      </c>
      <c r="B104" s="91"/>
      <c r="C104" s="92"/>
      <c r="D104" s="93"/>
      <c r="E104" s="94"/>
      <c r="F104" s="93"/>
      <c r="G104" s="94"/>
      <c r="H104" s="18" t="str">
        <f t="shared" si="3"/>
        <v> _</v>
      </c>
      <c r="I104" s="18" t="str">
        <f>CONCATENATE(A104,"_",G104)</f>
        <v> _</v>
      </c>
    </row>
    <row r="105" spans="1:9" ht="24.75" customHeight="1">
      <c r="A105" s="105" t="str">
        <f t="shared" si="2"/>
        <v> </v>
      </c>
      <c r="B105" s="91"/>
      <c r="C105" s="92"/>
      <c r="D105" s="93"/>
      <c r="E105" s="94"/>
      <c r="F105" s="93"/>
      <c r="G105" s="94"/>
      <c r="H105" s="18" t="str">
        <f t="shared" si="3"/>
        <v> _</v>
      </c>
      <c r="I105" s="18" t="str">
        <f>CONCATENATE(A105,"_",G105)</f>
        <v> _</v>
      </c>
    </row>
    <row r="106" spans="1:9" ht="24.75" customHeight="1">
      <c r="A106" s="105" t="str">
        <f t="shared" si="2"/>
        <v> </v>
      </c>
      <c r="B106" s="91"/>
      <c r="C106" s="92"/>
      <c r="D106" s="93"/>
      <c r="E106" s="94"/>
      <c r="F106" s="93"/>
      <c r="G106" s="94"/>
      <c r="H106" s="18" t="str">
        <f t="shared" si="3"/>
        <v> _</v>
      </c>
      <c r="I106" s="18" t="str">
        <f>CONCATENATE(A106,"_",G106)</f>
        <v> _</v>
      </c>
    </row>
    <row r="107" spans="1:9" ht="24.75" customHeight="1">
      <c r="A107" s="105" t="str">
        <f t="shared" si="2"/>
        <v> </v>
      </c>
      <c r="B107" s="91"/>
      <c r="C107" s="92"/>
      <c r="D107" s="93"/>
      <c r="E107" s="94"/>
      <c r="F107" s="93"/>
      <c r="G107" s="94"/>
      <c r="H107" s="18" t="str">
        <f t="shared" si="3"/>
        <v> _</v>
      </c>
      <c r="I107" s="18" t="str">
        <f>CONCATENATE(A107,"_",G107)</f>
        <v> _</v>
      </c>
    </row>
    <row r="108" spans="1:9" ht="24.75" customHeight="1">
      <c r="A108" s="105" t="str">
        <f t="shared" si="2"/>
        <v> </v>
      </c>
      <c r="B108" s="91"/>
      <c r="C108" s="92"/>
      <c r="D108" s="93"/>
      <c r="E108" s="94"/>
      <c r="F108" s="93"/>
      <c r="G108" s="94"/>
      <c r="H108" s="18" t="str">
        <f t="shared" si="3"/>
        <v> _</v>
      </c>
      <c r="I108" s="18" t="str">
        <f>CONCATENATE(A108,"_",G108)</f>
        <v> _</v>
      </c>
    </row>
    <row r="109" spans="1:9" ht="24.75" customHeight="1">
      <c r="A109" s="105" t="str">
        <f t="shared" si="2"/>
        <v> </v>
      </c>
      <c r="B109" s="91"/>
      <c r="C109" s="92"/>
      <c r="D109" s="93"/>
      <c r="E109" s="94"/>
      <c r="F109" s="93"/>
      <c r="G109" s="94"/>
      <c r="H109" s="18" t="str">
        <f t="shared" si="3"/>
        <v> _</v>
      </c>
      <c r="I109" s="18" t="str">
        <f>CONCATENATE(A109,"_",G109)</f>
        <v> _</v>
      </c>
    </row>
    <row r="110" spans="1:9" ht="24.75" customHeight="1">
      <c r="A110" s="105" t="str">
        <f t="shared" si="2"/>
        <v> </v>
      </c>
      <c r="B110" s="91"/>
      <c r="C110" s="92"/>
      <c r="D110" s="93"/>
      <c r="E110" s="94"/>
      <c r="F110" s="93"/>
      <c r="G110" s="94"/>
      <c r="H110" s="18" t="str">
        <f t="shared" si="3"/>
        <v> _</v>
      </c>
      <c r="I110" s="18" t="str">
        <f>CONCATENATE(A110,"_",G110)</f>
        <v> _</v>
      </c>
    </row>
    <row r="111" spans="1:9" ht="24.75" customHeight="1">
      <c r="A111" s="105" t="str">
        <f t="shared" si="2"/>
        <v> </v>
      </c>
      <c r="B111" s="91"/>
      <c r="C111" s="92"/>
      <c r="D111" s="93"/>
      <c r="E111" s="94"/>
      <c r="F111" s="93"/>
      <c r="G111" s="94"/>
      <c r="H111" s="18" t="str">
        <f t="shared" si="3"/>
        <v> _</v>
      </c>
      <c r="I111" s="18" t="str">
        <f>CONCATENATE(A111,"_",G111)</f>
        <v> _</v>
      </c>
    </row>
    <row r="112" spans="1:9" ht="24.75" customHeight="1">
      <c r="A112" s="105" t="str">
        <f t="shared" si="2"/>
        <v> </v>
      </c>
      <c r="B112" s="91"/>
      <c r="C112" s="92"/>
      <c r="D112" s="93"/>
      <c r="E112" s="94"/>
      <c r="F112" s="93"/>
      <c r="G112" s="94"/>
      <c r="H112" s="18" t="str">
        <f t="shared" si="3"/>
        <v> _</v>
      </c>
      <c r="I112" s="18" t="str">
        <f>CONCATENATE(A112,"_",G112)</f>
        <v> _</v>
      </c>
    </row>
    <row r="113" spans="1:9" ht="24.75" customHeight="1">
      <c r="A113" s="105" t="str">
        <f t="shared" si="2"/>
        <v> </v>
      </c>
      <c r="B113" s="91"/>
      <c r="C113" s="92"/>
      <c r="D113" s="93"/>
      <c r="E113" s="94"/>
      <c r="F113" s="93"/>
      <c r="G113" s="94"/>
      <c r="H113" s="18" t="str">
        <f t="shared" si="3"/>
        <v> _</v>
      </c>
      <c r="I113" s="18" t="str">
        <f>CONCATENATE(A113,"_",G113)</f>
        <v> _</v>
      </c>
    </row>
    <row r="114" spans="1:9" ht="24.75" customHeight="1">
      <c r="A114" s="105" t="str">
        <f t="shared" si="2"/>
        <v> </v>
      </c>
      <c r="B114" s="91"/>
      <c r="C114" s="92"/>
      <c r="D114" s="93"/>
      <c r="E114" s="94"/>
      <c r="F114" s="93"/>
      <c r="G114" s="94"/>
      <c r="H114" s="18" t="str">
        <f t="shared" si="3"/>
        <v> _</v>
      </c>
      <c r="I114" s="18" t="str">
        <f>CONCATENATE(A114,"_",G114)</f>
        <v> _</v>
      </c>
    </row>
    <row r="115" spans="1:9" ht="24.75" customHeight="1">
      <c r="A115" s="105" t="str">
        <f t="shared" si="2"/>
        <v> </v>
      </c>
      <c r="B115" s="91"/>
      <c r="C115" s="92"/>
      <c r="D115" s="93"/>
      <c r="E115" s="94"/>
      <c r="F115" s="93"/>
      <c r="G115" s="94"/>
      <c r="H115" s="18" t="str">
        <f t="shared" si="3"/>
        <v> _</v>
      </c>
      <c r="I115" s="18" t="str">
        <f>CONCATENATE(A115,"_",G115)</f>
        <v> _</v>
      </c>
    </row>
    <row r="116" spans="1:9" ht="24.75" customHeight="1">
      <c r="A116" s="105" t="str">
        <f t="shared" si="2"/>
        <v> </v>
      </c>
      <c r="B116" s="91"/>
      <c r="C116" s="92"/>
      <c r="D116" s="93"/>
      <c r="E116" s="94"/>
      <c r="F116" s="93"/>
      <c r="G116" s="94"/>
      <c r="H116" s="18" t="str">
        <f t="shared" si="3"/>
        <v> _</v>
      </c>
      <c r="I116" s="18" t="str">
        <f>CONCATENATE(A116,"_",G116)</f>
        <v> _</v>
      </c>
    </row>
    <row r="117" spans="1:9" ht="24.75" customHeight="1">
      <c r="A117" s="105" t="str">
        <f t="shared" si="2"/>
        <v> </v>
      </c>
      <c r="B117" s="91"/>
      <c r="C117" s="92"/>
      <c r="D117" s="93"/>
      <c r="E117" s="94"/>
      <c r="F117" s="93"/>
      <c r="G117" s="94"/>
      <c r="H117" s="18" t="str">
        <f t="shared" si="3"/>
        <v> _</v>
      </c>
      <c r="I117" s="18" t="str">
        <f>CONCATENATE(A117,"_",G117)</f>
        <v> _</v>
      </c>
    </row>
    <row r="118" spans="1:9" ht="24.75" customHeight="1">
      <c r="A118" s="105" t="str">
        <f t="shared" si="2"/>
        <v> </v>
      </c>
      <c r="B118" s="91"/>
      <c r="C118" s="92"/>
      <c r="D118" s="93"/>
      <c r="E118" s="94"/>
      <c r="F118" s="93"/>
      <c r="G118" s="94"/>
      <c r="H118" s="18" t="str">
        <f t="shared" si="3"/>
        <v> _</v>
      </c>
      <c r="I118" s="18" t="str">
        <f>CONCATENATE(A118,"_",G118)</f>
        <v> _</v>
      </c>
    </row>
    <row r="119" spans="1:9" ht="24.75" customHeight="1">
      <c r="A119" s="105" t="str">
        <f t="shared" si="2"/>
        <v> </v>
      </c>
      <c r="B119" s="91"/>
      <c r="C119" s="92"/>
      <c r="D119" s="93"/>
      <c r="E119" s="94"/>
      <c r="F119" s="93"/>
      <c r="G119" s="94"/>
      <c r="H119" s="18" t="str">
        <f t="shared" si="3"/>
        <v> _</v>
      </c>
      <c r="I119" s="18" t="str">
        <f>CONCATENATE(A119,"_",G119)</f>
        <v> _</v>
      </c>
    </row>
    <row r="120" spans="1:9" ht="24.75" customHeight="1">
      <c r="A120" s="105" t="str">
        <f t="shared" si="2"/>
        <v> </v>
      </c>
      <c r="B120" s="91"/>
      <c r="C120" s="92"/>
      <c r="D120" s="93"/>
      <c r="E120" s="94"/>
      <c r="F120" s="93"/>
      <c r="G120" s="94"/>
      <c r="H120" s="18" t="str">
        <f t="shared" si="3"/>
        <v> _</v>
      </c>
      <c r="I120" s="18" t="str">
        <f>CONCATENATE(A120,"_",G120)</f>
        <v> _</v>
      </c>
    </row>
    <row r="121" spans="1:9" ht="24.75" customHeight="1">
      <c r="A121" s="105" t="str">
        <f t="shared" si="2"/>
        <v> </v>
      </c>
      <c r="B121" s="91"/>
      <c r="C121" s="92"/>
      <c r="D121" s="93"/>
      <c r="E121" s="94"/>
      <c r="F121" s="93"/>
      <c r="G121" s="94"/>
      <c r="H121" s="18" t="str">
        <f t="shared" si="3"/>
        <v> _</v>
      </c>
      <c r="I121" s="18" t="str">
        <f>CONCATENATE(A121,"_",G121)</f>
        <v> _</v>
      </c>
    </row>
    <row r="122" spans="1:9" ht="24.75" customHeight="1">
      <c r="A122" s="105" t="str">
        <f t="shared" si="2"/>
        <v> </v>
      </c>
      <c r="B122" s="91"/>
      <c r="C122" s="92"/>
      <c r="D122" s="93"/>
      <c r="E122" s="94"/>
      <c r="F122" s="93"/>
      <c r="G122" s="94"/>
      <c r="H122" s="18" t="str">
        <f t="shared" si="3"/>
        <v> _</v>
      </c>
      <c r="I122" s="18" t="str">
        <f>CONCATENATE(A122,"_",G122)</f>
        <v> _</v>
      </c>
    </row>
    <row r="123" spans="1:9" ht="24.75" customHeight="1">
      <c r="A123" s="105" t="str">
        <f t="shared" si="2"/>
        <v> </v>
      </c>
      <c r="B123" s="91"/>
      <c r="C123" s="92"/>
      <c r="D123" s="93"/>
      <c r="E123" s="94"/>
      <c r="F123" s="93"/>
      <c r="G123" s="94"/>
      <c r="H123" s="18" t="str">
        <f t="shared" si="3"/>
        <v> _</v>
      </c>
      <c r="I123" s="18" t="str">
        <f>CONCATENATE(A123,"_",G123)</f>
        <v> _</v>
      </c>
    </row>
    <row r="124" spans="1:9" ht="24.75" customHeight="1">
      <c r="A124" s="105" t="str">
        <f t="shared" si="2"/>
        <v> </v>
      </c>
      <c r="B124" s="91"/>
      <c r="C124" s="92"/>
      <c r="D124" s="93"/>
      <c r="E124" s="94"/>
      <c r="F124" s="93"/>
      <c r="G124" s="94"/>
      <c r="H124" s="18" t="str">
        <f t="shared" si="3"/>
        <v> _</v>
      </c>
      <c r="I124" s="18" t="str">
        <f>CONCATENATE(A124,"_",G124)</f>
        <v> _</v>
      </c>
    </row>
    <row r="125" spans="1:9" ht="24.75" customHeight="1">
      <c r="A125" s="105" t="str">
        <f t="shared" si="2"/>
        <v> </v>
      </c>
      <c r="B125" s="91"/>
      <c r="C125" s="92"/>
      <c r="D125" s="93"/>
      <c r="E125" s="94"/>
      <c r="F125" s="93"/>
      <c r="G125" s="94"/>
      <c r="H125" s="18" t="str">
        <f t="shared" si="3"/>
        <v> _</v>
      </c>
      <c r="I125" s="18" t="str">
        <f>CONCATENATE(A125,"_",G125)</f>
        <v> _</v>
      </c>
    </row>
    <row r="126" spans="1:9" ht="24.75" customHeight="1">
      <c r="A126" s="105" t="str">
        <f t="shared" si="2"/>
        <v> </v>
      </c>
      <c r="B126" s="91"/>
      <c r="C126" s="92"/>
      <c r="D126" s="93"/>
      <c r="E126" s="94"/>
      <c r="F126" s="93"/>
      <c r="G126" s="94"/>
      <c r="H126" s="18" t="str">
        <f t="shared" si="3"/>
        <v> _</v>
      </c>
      <c r="I126" s="18" t="str">
        <f>CONCATENATE(A126,"_",G126)</f>
        <v> _</v>
      </c>
    </row>
    <row r="127" spans="1:9" ht="24.75" customHeight="1">
      <c r="A127" s="105" t="str">
        <f t="shared" si="2"/>
        <v> </v>
      </c>
      <c r="B127" s="91"/>
      <c r="C127" s="92"/>
      <c r="D127" s="93"/>
      <c r="E127" s="94"/>
      <c r="F127" s="93"/>
      <c r="G127" s="94"/>
      <c r="H127" s="18" t="str">
        <f t="shared" si="3"/>
        <v> _</v>
      </c>
      <c r="I127" s="18" t="str">
        <f>CONCATENATE(A127,"_",G127)</f>
        <v> _</v>
      </c>
    </row>
    <row r="128" spans="1:9" ht="24.75" customHeight="1">
      <c r="A128" s="105" t="str">
        <f t="shared" si="2"/>
        <v> </v>
      </c>
      <c r="B128" s="91"/>
      <c r="C128" s="92"/>
      <c r="D128" s="93"/>
      <c r="E128" s="94"/>
      <c r="F128" s="93"/>
      <c r="G128" s="94"/>
      <c r="H128" s="18" t="str">
        <f t="shared" si="3"/>
        <v> _</v>
      </c>
      <c r="I128" s="18" t="str">
        <f>CONCATENATE(A128,"_",G128)</f>
        <v> _</v>
      </c>
    </row>
    <row r="129" spans="1:9" ht="24.75" customHeight="1">
      <c r="A129" s="105" t="str">
        <f t="shared" si="2"/>
        <v> </v>
      </c>
      <c r="B129" s="91"/>
      <c r="C129" s="92"/>
      <c r="D129" s="93"/>
      <c r="E129" s="94"/>
      <c r="F129" s="93"/>
      <c r="G129" s="94"/>
      <c r="H129" s="18" t="str">
        <f t="shared" si="3"/>
        <v> _</v>
      </c>
      <c r="I129" s="18" t="str">
        <f>CONCATENATE(A129,"_",G129)</f>
        <v> _</v>
      </c>
    </row>
    <row r="130" spans="1:9" ht="24.75" customHeight="1">
      <c r="A130" s="105" t="str">
        <f t="shared" si="2"/>
        <v> </v>
      </c>
      <c r="B130" s="91"/>
      <c r="C130" s="92"/>
      <c r="D130" s="93"/>
      <c r="E130" s="94"/>
      <c r="F130" s="93"/>
      <c r="G130" s="94"/>
      <c r="H130" s="18" t="str">
        <f t="shared" si="3"/>
        <v> _</v>
      </c>
      <c r="I130" s="18" t="str">
        <f>CONCATENATE(A130,"_",G130)</f>
        <v> _</v>
      </c>
    </row>
    <row r="131" spans="1:9" ht="24.75" customHeight="1">
      <c r="A131" s="105" t="str">
        <f t="shared" si="2"/>
        <v> </v>
      </c>
      <c r="B131" s="91"/>
      <c r="C131" s="92"/>
      <c r="D131" s="93"/>
      <c r="E131" s="94"/>
      <c r="F131" s="93"/>
      <c r="G131" s="94"/>
      <c r="H131" s="18" t="str">
        <f t="shared" si="3"/>
        <v> _</v>
      </c>
      <c r="I131" s="18" t="str">
        <f>CONCATENATE(A131,"_",G131)</f>
        <v> _</v>
      </c>
    </row>
    <row r="132" spans="1:9" ht="24.75" customHeight="1">
      <c r="A132" s="105" t="str">
        <f t="shared" si="2"/>
        <v> </v>
      </c>
      <c r="B132" s="91"/>
      <c r="C132" s="92"/>
      <c r="D132" s="93"/>
      <c r="E132" s="94"/>
      <c r="F132" s="93"/>
      <c r="G132" s="94"/>
      <c r="H132" s="18" t="str">
        <f t="shared" si="3"/>
        <v> _</v>
      </c>
      <c r="I132" s="18" t="str">
        <f>CONCATENATE(A132,"_",G132)</f>
        <v> _</v>
      </c>
    </row>
    <row r="133" spans="1:9" ht="24.75" customHeight="1">
      <c r="A133" s="105" t="str">
        <f t="shared" si="2"/>
        <v> </v>
      </c>
      <c r="B133" s="91"/>
      <c r="C133" s="92"/>
      <c r="D133" s="93"/>
      <c r="E133" s="94"/>
      <c r="F133" s="93"/>
      <c r="G133" s="94"/>
      <c r="H133" s="18" t="str">
        <f t="shared" si="3"/>
        <v> _</v>
      </c>
      <c r="I133" s="18" t="str">
        <f>CONCATENATE(A133,"_",G133)</f>
        <v> _</v>
      </c>
    </row>
    <row r="134" spans="1:9" ht="24.75" customHeight="1">
      <c r="A134" s="105" t="str">
        <f t="shared" si="2"/>
        <v> </v>
      </c>
      <c r="B134" s="91"/>
      <c r="C134" s="92"/>
      <c r="D134" s="93"/>
      <c r="E134" s="94"/>
      <c r="F134" s="93"/>
      <c r="G134" s="94"/>
      <c r="H134" s="18" t="str">
        <f t="shared" si="3"/>
        <v> _</v>
      </c>
      <c r="I134" s="18" t="str">
        <f>CONCATENATE(A134,"_",G134)</f>
        <v> _</v>
      </c>
    </row>
    <row r="135" spans="1:9" ht="24.75" customHeight="1">
      <c r="A135" s="105" t="str">
        <f t="shared" si="2"/>
        <v> </v>
      </c>
      <c r="B135" s="91"/>
      <c r="C135" s="92"/>
      <c r="D135" s="93"/>
      <c r="E135" s="94"/>
      <c r="F135" s="93"/>
      <c r="G135" s="94"/>
      <c r="H135" s="18" t="str">
        <f t="shared" si="3"/>
        <v> _</v>
      </c>
      <c r="I135" s="18" t="str">
        <f>CONCATENATE(A135,"_",G135)</f>
        <v> _</v>
      </c>
    </row>
    <row r="136" spans="1:9" ht="24.75" customHeight="1">
      <c r="A136" s="105" t="str">
        <f t="shared" si="2"/>
        <v> </v>
      </c>
      <c r="B136" s="91"/>
      <c r="C136" s="92"/>
      <c r="D136" s="93"/>
      <c r="E136" s="94"/>
      <c r="F136" s="93"/>
      <c r="G136" s="94"/>
      <c r="H136" s="18" t="str">
        <f t="shared" si="3"/>
        <v> _</v>
      </c>
      <c r="I136" s="18" t="str">
        <f>CONCATENATE(A136,"_",G136)</f>
        <v> _</v>
      </c>
    </row>
    <row r="137" spans="1:9" ht="24.75" customHeight="1">
      <c r="A137" s="105" t="str">
        <f aca="true" t="shared" si="4" ref="A137:A200">IF(B137=0," ",MONTH(B137))</f>
        <v> </v>
      </c>
      <c r="B137" s="91"/>
      <c r="C137" s="92"/>
      <c r="D137" s="93"/>
      <c r="E137" s="94"/>
      <c r="F137" s="93"/>
      <c r="G137" s="94"/>
      <c r="H137" s="18" t="str">
        <f aca="true" t="shared" si="5" ref="H137:H200">CONCATENATE(A137,"_",E137)</f>
        <v> _</v>
      </c>
      <c r="I137" s="18" t="str">
        <f>CONCATENATE(A137,"_",G137)</f>
        <v> _</v>
      </c>
    </row>
    <row r="138" spans="1:9" ht="24.75" customHeight="1">
      <c r="A138" s="105" t="str">
        <f t="shared" si="4"/>
        <v> </v>
      </c>
      <c r="B138" s="91"/>
      <c r="C138" s="92"/>
      <c r="D138" s="93"/>
      <c r="E138" s="94"/>
      <c r="F138" s="93"/>
      <c r="G138" s="94"/>
      <c r="H138" s="18" t="str">
        <f t="shared" si="5"/>
        <v> _</v>
      </c>
      <c r="I138" s="18" t="str">
        <f>CONCATENATE(A138,"_",G138)</f>
        <v> _</v>
      </c>
    </row>
    <row r="139" spans="1:9" ht="24.75" customHeight="1">
      <c r="A139" s="105" t="str">
        <f t="shared" si="4"/>
        <v> </v>
      </c>
      <c r="B139" s="91"/>
      <c r="C139" s="92"/>
      <c r="D139" s="93"/>
      <c r="E139" s="94"/>
      <c r="F139" s="93"/>
      <c r="G139" s="94"/>
      <c r="H139" s="18" t="str">
        <f t="shared" si="5"/>
        <v> _</v>
      </c>
      <c r="I139" s="18" t="str">
        <f>CONCATENATE(A139,"_",G139)</f>
        <v> _</v>
      </c>
    </row>
    <row r="140" spans="1:9" ht="24.75" customHeight="1">
      <c r="A140" s="105" t="str">
        <f t="shared" si="4"/>
        <v> </v>
      </c>
      <c r="B140" s="91"/>
      <c r="C140" s="92"/>
      <c r="D140" s="93"/>
      <c r="E140" s="94"/>
      <c r="F140" s="93"/>
      <c r="G140" s="94"/>
      <c r="H140" s="18" t="str">
        <f t="shared" si="5"/>
        <v> _</v>
      </c>
      <c r="I140" s="18" t="str">
        <f>CONCATENATE(A140,"_",G140)</f>
        <v> _</v>
      </c>
    </row>
    <row r="141" spans="1:9" ht="24.75" customHeight="1">
      <c r="A141" s="105" t="str">
        <f t="shared" si="4"/>
        <v> </v>
      </c>
      <c r="B141" s="91"/>
      <c r="C141" s="92"/>
      <c r="D141" s="93"/>
      <c r="E141" s="94"/>
      <c r="F141" s="93"/>
      <c r="G141" s="94"/>
      <c r="H141" s="18" t="str">
        <f t="shared" si="5"/>
        <v> _</v>
      </c>
      <c r="I141" s="18" t="str">
        <f>CONCATENATE(A141,"_",G141)</f>
        <v> _</v>
      </c>
    </row>
    <row r="142" spans="1:9" ht="24.75" customHeight="1">
      <c r="A142" s="105" t="str">
        <f t="shared" si="4"/>
        <v> </v>
      </c>
      <c r="B142" s="91"/>
      <c r="C142" s="92"/>
      <c r="D142" s="93"/>
      <c r="E142" s="94"/>
      <c r="F142" s="93"/>
      <c r="G142" s="94"/>
      <c r="H142" s="18" t="str">
        <f t="shared" si="5"/>
        <v> _</v>
      </c>
      <c r="I142" s="18" t="str">
        <f>CONCATENATE(A142,"_",G142)</f>
        <v> _</v>
      </c>
    </row>
    <row r="143" spans="1:9" ht="24.75" customHeight="1">
      <c r="A143" s="105" t="str">
        <f t="shared" si="4"/>
        <v> </v>
      </c>
      <c r="B143" s="91"/>
      <c r="C143" s="92"/>
      <c r="D143" s="93"/>
      <c r="E143" s="94"/>
      <c r="F143" s="93"/>
      <c r="G143" s="94"/>
      <c r="H143" s="18" t="str">
        <f t="shared" si="5"/>
        <v> _</v>
      </c>
      <c r="I143" s="18" t="str">
        <f>CONCATENATE(A143,"_",G143)</f>
        <v> _</v>
      </c>
    </row>
    <row r="144" spans="1:9" ht="24.75" customHeight="1">
      <c r="A144" s="105" t="str">
        <f t="shared" si="4"/>
        <v> </v>
      </c>
      <c r="B144" s="91"/>
      <c r="C144" s="92"/>
      <c r="D144" s="93"/>
      <c r="E144" s="94"/>
      <c r="F144" s="93"/>
      <c r="G144" s="94"/>
      <c r="H144" s="18" t="str">
        <f t="shared" si="5"/>
        <v> _</v>
      </c>
      <c r="I144" s="18" t="str">
        <f>CONCATENATE(A144,"_",G144)</f>
        <v> _</v>
      </c>
    </row>
    <row r="145" spans="1:9" ht="24.75" customHeight="1">
      <c r="A145" s="105" t="str">
        <f t="shared" si="4"/>
        <v> </v>
      </c>
      <c r="B145" s="91"/>
      <c r="C145" s="92"/>
      <c r="D145" s="93"/>
      <c r="E145" s="94"/>
      <c r="F145" s="93"/>
      <c r="G145" s="94"/>
      <c r="H145" s="18" t="str">
        <f t="shared" si="5"/>
        <v> _</v>
      </c>
      <c r="I145" s="18" t="str">
        <f>CONCATENATE(A145,"_",G145)</f>
        <v> _</v>
      </c>
    </row>
    <row r="146" spans="1:9" ht="24.75" customHeight="1">
      <c r="A146" s="105" t="str">
        <f t="shared" si="4"/>
        <v> </v>
      </c>
      <c r="B146" s="91"/>
      <c r="C146" s="92"/>
      <c r="D146" s="93"/>
      <c r="E146" s="94"/>
      <c r="F146" s="93"/>
      <c r="G146" s="94"/>
      <c r="H146" s="18" t="str">
        <f t="shared" si="5"/>
        <v> _</v>
      </c>
      <c r="I146" s="18" t="str">
        <f>CONCATENATE(A146,"_",G146)</f>
        <v> _</v>
      </c>
    </row>
    <row r="147" spans="1:9" ht="24.75" customHeight="1">
      <c r="A147" s="105" t="str">
        <f t="shared" si="4"/>
        <v> </v>
      </c>
      <c r="B147" s="91"/>
      <c r="C147" s="92"/>
      <c r="D147" s="93"/>
      <c r="E147" s="94"/>
      <c r="F147" s="93"/>
      <c r="G147" s="94"/>
      <c r="H147" s="18" t="str">
        <f t="shared" si="5"/>
        <v> _</v>
      </c>
      <c r="I147" s="18" t="str">
        <f>CONCATENATE(A147,"_",G147)</f>
        <v> _</v>
      </c>
    </row>
    <row r="148" spans="1:9" ht="24.75" customHeight="1">
      <c r="A148" s="105" t="str">
        <f t="shared" si="4"/>
        <v> </v>
      </c>
      <c r="B148" s="91"/>
      <c r="C148" s="92"/>
      <c r="D148" s="93"/>
      <c r="E148" s="94"/>
      <c r="F148" s="93"/>
      <c r="G148" s="94"/>
      <c r="H148" s="18" t="str">
        <f t="shared" si="5"/>
        <v> _</v>
      </c>
      <c r="I148" s="18" t="str">
        <f>CONCATENATE(A148,"_",G148)</f>
        <v> _</v>
      </c>
    </row>
    <row r="149" spans="1:9" ht="24.75" customHeight="1">
      <c r="A149" s="105" t="str">
        <f t="shared" si="4"/>
        <v> </v>
      </c>
      <c r="B149" s="91"/>
      <c r="C149" s="92"/>
      <c r="D149" s="93"/>
      <c r="E149" s="94"/>
      <c r="F149" s="93"/>
      <c r="G149" s="94"/>
      <c r="H149" s="18" t="str">
        <f t="shared" si="5"/>
        <v> _</v>
      </c>
      <c r="I149" s="18" t="str">
        <f>CONCATENATE(A149,"_",G149)</f>
        <v> _</v>
      </c>
    </row>
    <row r="150" spans="1:9" ht="24.75" customHeight="1">
      <c r="A150" s="105" t="str">
        <f t="shared" si="4"/>
        <v> </v>
      </c>
      <c r="B150" s="91"/>
      <c r="C150" s="92"/>
      <c r="D150" s="93"/>
      <c r="E150" s="94"/>
      <c r="F150" s="93"/>
      <c r="G150" s="94"/>
      <c r="H150" s="18" t="str">
        <f t="shared" si="5"/>
        <v> _</v>
      </c>
      <c r="I150" s="18" t="str">
        <f>CONCATENATE(A150,"_",G150)</f>
        <v> _</v>
      </c>
    </row>
    <row r="151" spans="1:9" ht="24.75" customHeight="1">
      <c r="A151" s="105" t="str">
        <f t="shared" si="4"/>
        <v> </v>
      </c>
      <c r="B151" s="91"/>
      <c r="C151" s="92"/>
      <c r="D151" s="93"/>
      <c r="E151" s="94"/>
      <c r="F151" s="93"/>
      <c r="G151" s="94"/>
      <c r="H151" s="18" t="str">
        <f t="shared" si="5"/>
        <v> _</v>
      </c>
      <c r="I151" s="18" t="str">
        <f>CONCATENATE(A151,"_",G151)</f>
        <v> _</v>
      </c>
    </row>
    <row r="152" spans="1:9" ht="24.75" customHeight="1">
      <c r="A152" s="105" t="str">
        <f t="shared" si="4"/>
        <v> </v>
      </c>
      <c r="B152" s="91"/>
      <c r="C152" s="92"/>
      <c r="D152" s="93"/>
      <c r="E152" s="94"/>
      <c r="F152" s="93"/>
      <c r="G152" s="94"/>
      <c r="H152" s="18" t="str">
        <f t="shared" si="5"/>
        <v> _</v>
      </c>
      <c r="I152" s="18" t="str">
        <f>CONCATENATE(A152,"_",G152)</f>
        <v> _</v>
      </c>
    </row>
    <row r="153" spans="1:9" ht="24.75" customHeight="1">
      <c r="A153" s="105" t="str">
        <f t="shared" si="4"/>
        <v> </v>
      </c>
      <c r="B153" s="91"/>
      <c r="C153" s="92"/>
      <c r="D153" s="93"/>
      <c r="E153" s="94"/>
      <c r="F153" s="93"/>
      <c r="G153" s="94"/>
      <c r="H153" s="18" t="str">
        <f t="shared" si="5"/>
        <v> _</v>
      </c>
      <c r="I153" s="18" t="str">
        <f>CONCATENATE(A153,"_",G153)</f>
        <v> _</v>
      </c>
    </row>
    <row r="154" spans="1:9" ht="24.75" customHeight="1">
      <c r="A154" s="105" t="str">
        <f t="shared" si="4"/>
        <v> </v>
      </c>
      <c r="B154" s="91"/>
      <c r="C154" s="92"/>
      <c r="D154" s="93"/>
      <c r="E154" s="94"/>
      <c r="F154" s="93"/>
      <c r="G154" s="94"/>
      <c r="H154" s="18" t="str">
        <f t="shared" si="5"/>
        <v> _</v>
      </c>
      <c r="I154" s="18" t="str">
        <f>CONCATENATE(A154,"_",G154)</f>
        <v> _</v>
      </c>
    </row>
    <row r="155" spans="1:9" ht="24.75" customHeight="1">
      <c r="A155" s="105" t="str">
        <f t="shared" si="4"/>
        <v> </v>
      </c>
      <c r="B155" s="91"/>
      <c r="C155" s="92"/>
      <c r="D155" s="93"/>
      <c r="E155" s="94"/>
      <c r="F155" s="93"/>
      <c r="G155" s="94"/>
      <c r="H155" s="18" t="str">
        <f t="shared" si="5"/>
        <v> _</v>
      </c>
      <c r="I155" s="18" t="str">
        <f>CONCATENATE(A155,"_",G155)</f>
        <v> _</v>
      </c>
    </row>
    <row r="156" spans="1:9" ht="24.75" customHeight="1">
      <c r="A156" s="105" t="str">
        <f t="shared" si="4"/>
        <v> </v>
      </c>
      <c r="B156" s="91"/>
      <c r="C156" s="92"/>
      <c r="D156" s="93"/>
      <c r="E156" s="94"/>
      <c r="F156" s="93"/>
      <c r="G156" s="94"/>
      <c r="H156" s="18" t="str">
        <f t="shared" si="5"/>
        <v> _</v>
      </c>
      <c r="I156" s="18" t="str">
        <f>CONCATENATE(A156,"_",G156)</f>
        <v> _</v>
      </c>
    </row>
    <row r="157" spans="1:9" ht="24.75" customHeight="1">
      <c r="A157" s="105" t="str">
        <f t="shared" si="4"/>
        <v> </v>
      </c>
      <c r="B157" s="91"/>
      <c r="C157" s="92"/>
      <c r="D157" s="93"/>
      <c r="E157" s="94"/>
      <c r="F157" s="93"/>
      <c r="G157" s="94"/>
      <c r="H157" s="18" t="str">
        <f t="shared" si="5"/>
        <v> _</v>
      </c>
      <c r="I157" s="18" t="str">
        <f>CONCATENATE(A157,"_",G157)</f>
        <v> _</v>
      </c>
    </row>
    <row r="158" spans="1:9" ht="24.75" customHeight="1">
      <c r="A158" s="105" t="str">
        <f t="shared" si="4"/>
        <v> </v>
      </c>
      <c r="B158" s="91"/>
      <c r="C158" s="92"/>
      <c r="D158" s="93"/>
      <c r="E158" s="94"/>
      <c r="F158" s="93"/>
      <c r="G158" s="94"/>
      <c r="H158" s="18" t="str">
        <f t="shared" si="5"/>
        <v> _</v>
      </c>
      <c r="I158" s="18" t="str">
        <f>CONCATENATE(A158,"_",G158)</f>
        <v> _</v>
      </c>
    </row>
    <row r="159" spans="1:9" ht="24.75" customHeight="1">
      <c r="A159" s="105" t="str">
        <f t="shared" si="4"/>
        <v> </v>
      </c>
      <c r="B159" s="91"/>
      <c r="C159" s="92"/>
      <c r="D159" s="93"/>
      <c r="E159" s="94"/>
      <c r="F159" s="93"/>
      <c r="G159" s="94"/>
      <c r="H159" s="18" t="str">
        <f t="shared" si="5"/>
        <v> _</v>
      </c>
      <c r="I159" s="18" t="str">
        <f>CONCATENATE(A159,"_",G159)</f>
        <v> _</v>
      </c>
    </row>
    <row r="160" spans="1:9" ht="24.75" customHeight="1">
      <c r="A160" s="105" t="str">
        <f t="shared" si="4"/>
        <v> </v>
      </c>
      <c r="B160" s="91"/>
      <c r="C160" s="92"/>
      <c r="D160" s="93"/>
      <c r="E160" s="94"/>
      <c r="F160" s="93"/>
      <c r="G160" s="94"/>
      <c r="H160" s="18" t="str">
        <f t="shared" si="5"/>
        <v> _</v>
      </c>
      <c r="I160" s="18" t="str">
        <f>CONCATENATE(A160,"_",G160)</f>
        <v> _</v>
      </c>
    </row>
    <row r="161" spans="1:9" ht="24.75" customHeight="1">
      <c r="A161" s="105" t="str">
        <f t="shared" si="4"/>
        <v> </v>
      </c>
      <c r="B161" s="91"/>
      <c r="C161" s="92"/>
      <c r="D161" s="93"/>
      <c r="E161" s="94"/>
      <c r="F161" s="93"/>
      <c r="G161" s="94"/>
      <c r="H161" s="18" t="str">
        <f t="shared" si="5"/>
        <v> _</v>
      </c>
      <c r="I161" s="18" t="str">
        <f>CONCATENATE(A161,"_",G161)</f>
        <v> _</v>
      </c>
    </row>
    <row r="162" spans="1:9" ht="24.75" customHeight="1">
      <c r="A162" s="105" t="str">
        <f t="shared" si="4"/>
        <v> </v>
      </c>
      <c r="B162" s="91"/>
      <c r="C162" s="92"/>
      <c r="D162" s="93"/>
      <c r="E162" s="94"/>
      <c r="F162" s="93"/>
      <c r="G162" s="94"/>
      <c r="H162" s="18" t="str">
        <f t="shared" si="5"/>
        <v> _</v>
      </c>
      <c r="I162" s="18" t="str">
        <f>CONCATENATE(A162,"_",G162)</f>
        <v> _</v>
      </c>
    </row>
    <row r="163" spans="1:9" ht="24.75" customHeight="1">
      <c r="A163" s="105" t="str">
        <f t="shared" si="4"/>
        <v> </v>
      </c>
      <c r="B163" s="91"/>
      <c r="C163" s="92"/>
      <c r="D163" s="93"/>
      <c r="E163" s="94"/>
      <c r="F163" s="93"/>
      <c r="G163" s="94"/>
      <c r="H163" s="18" t="str">
        <f t="shared" si="5"/>
        <v> _</v>
      </c>
      <c r="I163" s="18" t="str">
        <f>CONCATENATE(A163,"_",G163)</f>
        <v> _</v>
      </c>
    </row>
    <row r="164" spans="1:9" ht="24.75" customHeight="1">
      <c r="A164" s="105" t="str">
        <f t="shared" si="4"/>
        <v> </v>
      </c>
      <c r="B164" s="91"/>
      <c r="C164" s="92"/>
      <c r="D164" s="93"/>
      <c r="E164" s="94"/>
      <c r="F164" s="93"/>
      <c r="G164" s="94"/>
      <c r="H164" s="18" t="str">
        <f t="shared" si="5"/>
        <v> _</v>
      </c>
      <c r="I164" s="18" t="str">
        <f>CONCATENATE(A164,"_",G164)</f>
        <v> _</v>
      </c>
    </row>
    <row r="165" spans="1:9" ht="24.75" customHeight="1">
      <c r="A165" s="105" t="str">
        <f t="shared" si="4"/>
        <v> </v>
      </c>
      <c r="B165" s="91"/>
      <c r="C165" s="92"/>
      <c r="D165" s="93"/>
      <c r="E165" s="94"/>
      <c r="F165" s="93"/>
      <c r="G165" s="94"/>
      <c r="H165" s="18" t="str">
        <f t="shared" si="5"/>
        <v> _</v>
      </c>
      <c r="I165" s="18" t="str">
        <f>CONCATENATE(A165,"_",G165)</f>
        <v> _</v>
      </c>
    </row>
    <row r="166" spans="1:9" ht="24.75" customHeight="1">
      <c r="A166" s="105" t="str">
        <f t="shared" si="4"/>
        <v> </v>
      </c>
      <c r="B166" s="91"/>
      <c r="C166" s="92"/>
      <c r="D166" s="93"/>
      <c r="E166" s="94"/>
      <c r="F166" s="93"/>
      <c r="G166" s="94"/>
      <c r="H166" s="18" t="str">
        <f t="shared" si="5"/>
        <v> _</v>
      </c>
      <c r="I166" s="18" t="str">
        <f>CONCATENATE(A166,"_",G166)</f>
        <v> _</v>
      </c>
    </row>
    <row r="167" spans="1:9" ht="24.75" customHeight="1">
      <c r="A167" s="105" t="str">
        <f t="shared" si="4"/>
        <v> </v>
      </c>
      <c r="B167" s="91"/>
      <c r="C167" s="92"/>
      <c r="D167" s="93"/>
      <c r="E167" s="94"/>
      <c r="F167" s="93"/>
      <c r="G167" s="94"/>
      <c r="H167" s="18" t="str">
        <f t="shared" si="5"/>
        <v> _</v>
      </c>
      <c r="I167" s="18" t="str">
        <f>CONCATENATE(A167,"_",G167)</f>
        <v> _</v>
      </c>
    </row>
    <row r="168" spans="1:9" ht="24.75" customHeight="1">
      <c r="A168" s="105" t="str">
        <f t="shared" si="4"/>
        <v> </v>
      </c>
      <c r="B168" s="91"/>
      <c r="C168" s="92"/>
      <c r="D168" s="93"/>
      <c r="E168" s="94"/>
      <c r="F168" s="93"/>
      <c r="G168" s="94"/>
      <c r="H168" s="18" t="str">
        <f t="shared" si="5"/>
        <v> _</v>
      </c>
      <c r="I168" s="18" t="str">
        <f>CONCATENATE(A168,"_",G168)</f>
        <v> _</v>
      </c>
    </row>
    <row r="169" spans="1:9" ht="24.75" customHeight="1">
      <c r="A169" s="105" t="str">
        <f t="shared" si="4"/>
        <v> </v>
      </c>
      <c r="B169" s="91"/>
      <c r="C169" s="92"/>
      <c r="D169" s="93"/>
      <c r="E169" s="94"/>
      <c r="F169" s="93"/>
      <c r="G169" s="94"/>
      <c r="H169" s="18" t="str">
        <f t="shared" si="5"/>
        <v> _</v>
      </c>
      <c r="I169" s="18" t="str">
        <f>CONCATENATE(A169,"_",G169)</f>
        <v> _</v>
      </c>
    </row>
    <row r="170" spans="1:9" ht="24.75" customHeight="1">
      <c r="A170" s="105" t="str">
        <f t="shared" si="4"/>
        <v> </v>
      </c>
      <c r="B170" s="91"/>
      <c r="C170" s="92"/>
      <c r="D170" s="93"/>
      <c r="E170" s="94"/>
      <c r="F170" s="93"/>
      <c r="G170" s="94"/>
      <c r="H170" s="18" t="str">
        <f t="shared" si="5"/>
        <v> _</v>
      </c>
      <c r="I170" s="18" t="str">
        <f>CONCATENATE(A170,"_",G170)</f>
        <v> _</v>
      </c>
    </row>
    <row r="171" spans="1:9" ht="24.75" customHeight="1">
      <c r="A171" s="105" t="str">
        <f t="shared" si="4"/>
        <v> </v>
      </c>
      <c r="B171" s="91"/>
      <c r="C171" s="92"/>
      <c r="D171" s="93"/>
      <c r="E171" s="94"/>
      <c r="F171" s="93"/>
      <c r="G171" s="94"/>
      <c r="H171" s="18" t="str">
        <f t="shared" si="5"/>
        <v> _</v>
      </c>
      <c r="I171" s="18" t="str">
        <f>CONCATENATE(A171,"_",G171)</f>
        <v> _</v>
      </c>
    </row>
    <row r="172" spans="1:9" ht="24.75" customHeight="1">
      <c r="A172" s="105" t="str">
        <f t="shared" si="4"/>
        <v> </v>
      </c>
      <c r="B172" s="91"/>
      <c r="C172" s="92"/>
      <c r="D172" s="93"/>
      <c r="E172" s="94"/>
      <c r="F172" s="93"/>
      <c r="G172" s="94"/>
      <c r="H172" s="18" t="str">
        <f t="shared" si="5"/>
        <v> _</v>
      </c>
      <c r="I172" s="18" t="str">
        <f>CONCATENATE(A172,"_",G172)</f>
        <v> _</v>
      </c>
    </row>
    <row r="173" spans="1:9" ht="24.75" customHeight="1">
      <c r="A173" s="105" t="str">
        <f t="shared" si="4"/>
        <v> </v>
      </c>
      <c r="B173" s="91"/>
      <c r="C173" s="92"/>
      <c r="D173" s="93"/>
      <c r="E173" s="94"/>
      <c r="F173" s="93"/>
      <c r="G173" s="94"/>
      <c r="H173" s="18" t="str">
        <f t="shared" si="5"/>
        <v> _</v>
      </c>
      <c r="I173" s="18" t="str">
        <f>CONCATENATE(A173,"_",G173)</f>
        <v> _</v>
      </c>
    </row>
    <row r="174" spans="1:9" ht="24.75" customHeight="1">
      <c r="A174" s="105" t="str">
        <f t="shared" si="4"/>
        <v> </v>
      </c>
      <c r="B174" s="91"/>
      <c r="C174" s="92"/>
      <c r="D174" s="93"/>
      <c r="E174" s="94"/>
      <c r="F174" s="93"/>
      <c r="G174" s="94"/>
      <c r="H174" s="18" t="str">
        <f t="shared" si="5"/>
        <v> _</v>
      </c>
      <c r="I174" s="18" t="str">
        <f>CONCATENATE(A174,"_",G174)</f>
        <v> _</v>
      </c>
    </row>
    <row r="175" spans="1:9" ht="24.75" customHeight="1">
      <c r="A175" s="105" t="str">
        <f t="shared" si="4"/>
        <v> </v>
      </c>
      <c r="B175" s="91"/>
      <c r="C175" s="92"/>
      <c r="D175" s="93"/>
      <c r="E175" s="94"/>
      <c r="F175" s="93"/>
      <c r="G175" s="94"/>
      <c r="H175" s="18" t="str">
        <f t="shared" si="5"/>
        <v> _</v>
      </c>
      <c r="I175" s="18" t="str">
        <f>CONCATENATE(A175,"_",G175)</f>
        <v> _</v>
      </c>
    </row>
    <row r="176" spans="1:9" ht="24.75" customHeight="1">
      <c r="A176" s="105" t="str">
        <f t="shared" si="4"/>
        <v> </v>
      </c>
      <c r="B176" s="91"/>
      <c r="C176" s="92"/>
      <c r="D176" s="93"/>
      <c r="E176" s="94"/>
      <c r="F176" s="93"/>
      <c r="G176" s="94"/>
      <c r="H176" s="18" t="str">
        <f t="shared" si="5"/>
        <v> _</v>
      </c>
      <c r="I176" s="18" t="str">
        <f>CONCATENATE(A176,"_",G176)</f>
        <v> _</v>
      </c>
    </row>
    <row r="177" spans="1:9" ht="24.75" customHeight="1">
      <c r="A177" s="105" t="str">
        <f t="shared" si="4"/>
        <v> </v>
      </c>
      <c r="B177" s="91"/>
      <c r="C177" s="92"/>
      <c r="D177" s="93"/>
      <c r="E177" s="94"/>
      <c r="F177" s="93"/>
      <c r="G177" s="94"/>
      <c r="H177" s="18" t="str">
        <f t="shared" si="5"/>
        <v> _</v>
      </c>
      <c r="I177" s="18" t="str">
        <f>CONCATENATE(A177,"_",G177)</f>
        <v> _</v>
      </c>
    </row>
    <row r="178" spans="1:9" ht="24.75" customHeight="1">
      <c r="A178" s="105" t="str">
        <f t="shared" si="4"/>
        <v> </v>
      </c>
      <c r="B178" s="91"/>
      <c r="C178" s="92"/>
      <c r="D178" s="93"/>
      <c r="E178" s="94"/>
      <c r="F178" s="93"/>
      <c r="G178" s="94"/>
      <c r="H178" s="18" t="str">
        <f t="shared" si="5"/>
        <v> _</v>
      </c>
      <c r="I178" s="18" t="str">
        <f>CONCATENATE(A178,"_",G178)</f>
        <v> _</v>
      </c>
    </row>
    <row r="179" spans="1:9" ht="24.75" customHeight="1">
      <c r="A179" s="105" t="str">
        <f t="shared" si="4"/>
        <v> </v>
      </c>
      <c r="B179" s="91"/>
      <c r="C179" s="92"/>
      <c r="D179" s="93"/>
      <c r="E179" s="94"/>
      <c r="F179" s="93"/>
      <c r="G179" s="94"/>
      <c r="H179" s="18" t="str">
        <f t="shared" si="5"/>
        <v> _</v>
      </c>
      <c r="I179" s="18" t="str">
        <f>CONCATENATE(A179,"_",G179)</f>
        <v> _</v>
      </c>
    </row>
    <row r="180" spans="1:9" ht="24.75" customHeight="1">
      <c r="A180" s="105" t="str">
        <f t="shared" si="4"/>
        <v> </v>
      </c>
      <c r="B180" s="91"/>
      <c r="C180" s="92"/>
      <c r="D180" s="93"/>
      <c r="E180" s="94"/>
      <c r="F180" s="93"/>
      <c r="G180" s="94"/>
      <c r="H180" s="18" t="str">
        <f t="shared" si="5"/>
        <v> _</v>
      </c>
      <c r="I180" s="18" t="str">
        <f>CONCATENATE(A180,"_",G180)</f>
        <v> _</v>
      </c>
    </row>
    <row r="181" spans="1:9" ht="24.75" customHeight="1">
      <c r="A181" s="105" t="str">
        <f t="shared" si="4"/>
        <v> </v>
      </c>
      <c r="B181" s="91"/>
      <c r="C181" s="92"/>
      <c r="D181" s="93"/>
      <c r="E181" s="94"/>
      <c r="F181" s="93"/>
      <c r="G181" s="94"/>
      <c r="H181" s="18" t="str">
        <f t="shared" si="5"/>
        <v> _</v>
      </c>
      <c r="I181" s="18" t="str">
        <f>CONCATENATE(A181,"_",G181)</f>
        <v> _</v>
      </c>
    </row>
    <row r="182" spans="1:9" ht="24.75" customHeight="1">
      <c r="A182" s="105" t="str">
        <f t="shared" si="4"/>
        <v> </v>
      </c>
      <c r="B182" s="91"/>
      <c r="C182" s="92"/>
      <c r="D182" s="93"/>
      <c r="E182" s="94"/>
      <c r="F182" s="93"/>
      <c r="G182" s="94"/>
      <c r="H182" s="18" t="str">
        <f t="shared" si="5"/>
        <v> _</v>
      </c>
      <c r="I182" s="18" t="str">
        <f>CONCATENATE(A182,"_",G182)</f>
        <v> _</v>
      </c>
    </row>
    <row r="183" spans="1:9" ht="24.75" customHeight="1">
      <c r="A183" s="105" t="str">
        <f t="shared" si="4"/>
        <v> </v>
      </c>
      <c r="B183" s="91"/>
      <c r="C183" s="92"/>
      <c r="D183" s="93"/>
      <c r="E183" s="94"/>
      <c r="F183" s="93"/>
      <c r="G183" s="94"/>
      <c r="H183" s="18" t="str">
        <f t="shared" si="5"/>
        <v> _</v>
      </c>
      <c r="I183" s="18" t="str">
        <f>CONCATENATE(A183,"_",G183)</f>
        <v> _</v>
      </c>
    </row>
    <row r="184" spans="1:9" ht="24.75" customHeight="1">
      <c r="A184" s="105" t="str">
        <f t="shared" si="4"/>
        <v> </v>
      </c>
      <c r="B184" s="91"/>
      <c r="C184" s="92"/>
      <c r="D184" s="93"/>
      <c r="E184" s="94"/>
      <c r="F184" s="93"/>
      <c r="G184" s="94"/>
      <c r="H184" s="18" t="str">
        <f t="shared" si="5"/>
        <v> _</v>
      </c>
      <c r="I184" s="18" t="str">
        <f>CONCATENATE(A184,"_",G184)</f>
        <v> _</v>
      </c>
    </row>
    <row r="185" spans="1:9" ht="24.75" customHeight="1">
      <c r="A185" s="105" t="str">
        <f t="shared" si="4"/>
        <v> </v>
      </c>
      <c r="B185" s="91"/>
      <c r="C185" s="92"/>
      <c r="D185" s="93"/>
      <c r="E185" s="94"/>
      <c r="F185" s="93"/>
      <c r="G185" s="94"/>
      <c r="H185" s="18" t="str">
        <f t="shared" si="5"/>
        <v> _</v>
      </c>
      <c r="I185" s="18" t="str">
        <f>CONCATENATE(A185,"_",G185)</f>
        <v> _</v>
      </c>
    </row>
    <row r="186" spans="1:9" ht="24.75" customHeight="1">
      <c r="A186" s="105" t="str">
        <f t="shared" si="4"/>
        <v> </v>
      </c>
      <c r="B186" s="91"/>
      <c r="C186" s="92"/>
      <c r="D186" s="93"/>
      <c r="E186" s="94"/>
      <c r="F186" s="93"/>
      <c r="G186" s="94"/>
      <c r="H186" s="18" t="str">
        <f t="shared" si="5"/>
        <v> _</v>
      </c>
      <c r="I186" s="18" t="str">
        <f>CONCATENATE(A186,"_",G186)</f>
        <v> _</v>
      </c>
    </row>
    <row r="187" spans="1:9" ht="24.75" customHeight="1">
      <c r="A187" s="105" t="str">
        <f t="shared" si="4"/>
        <v> </v>
      </c>
      <c r="B187" s="91"/>
      <c r="C187" s="92"/>
      <c r="D187" s="93"/>
      <c r="E187" s="94"/>
      <c r="F187" s="93"/>
      <c r="G187" s="94"/>
      <c r="H187" s="18" t="str">
        <f t="shared" si="5"/>
        <v> _</v>
      </c>
      <c r="I187" s="18" t="str">
        <f>CONCATENATE(A187,"_",G187)</f>
        <v> _</v>
      </c>
    </row>
    <row r="188" spans="1:9" ht="24.75" customHeight="1">
      <c r="A188" s="105" t="str">
        <f t="shared" si="4"/>
        <v> </v>
      </c>
      <c r="B188" s="91"/>
      <c r="C188" s="92"/>
      <c r="D188" s="93"/>
      <c r="E188" s="94"/>
      <c r="F188" s="93"/>
      <c r="G188" s="94"/>
      <c r="H188" s="18" t="str">
        <f t="shared" si="5"/>
        <v> _</v>
      </c>
      <c r="I188" s="18" t="str">
        <f>CONCATENATE(A188,"_",G188)</f>
        <v> _</v>
      </c>
    </row>
    <row r="189" spans="1:9" ht="24.75" customHeight="1">
      <c r="A189" s="105" t="str">
        <f t="shared" si="4"/>
        <v> </v>
      </c>
      <c r="B189" s="91"/>
      <c r="C189" s="92"/>
      <c r="D189" s="93"/>
      <c r="E189" s="94"/>
      <c r="F189" s="93"/>
      <c r="G189" s="94"/>
      <c r="H189" s="18" t="str">
        <f t="shared" si="5"/>
        <v> _</v>
      </c>
      <c r="I189" s="18" t="str">
        <f>CONCATENATE(A189,"_",G189)</f>
        <v> _</v>
      </c>
    </row>
    <row r="190" spans="1:9" ht="24.75" customHeight="1">
      <c r="A190" s="105" t="str">
        <f t="shared" si="4"/>
        <v> </v>
      </c>
      <c r="B190" s="91"/>
      <c r="C190" s="92"/>
      <c r="D190" s="93"/>
      <c r="E190" s="94"/>
      <c r="F190" s="93"/>
      <c r="G190" s="94"/>
      <c r="H190" s="18" t="str">
        <f t="shared" si="5"/>
        <v> _</v>
      </c>
      <c r="I190" s="18" t="str">
        <f>CONCATENATE(A190,"_",G190)</f>
        <v> _</v>
      </c>
    </row>
    <row r="191" spans="1:9" ht="24.75" customHeight="1">
      <c r="A191" s="105" t="str">
        <f t="shared" si="4"/>
        <v> </v>
      </c>
      <c r="B191" s="91"/>
      <c r="C191" s="92"/>
      <c r="D191" s="93"/>
      <c r="E191" s="94"/>
      <c r="F191" s="93"/>
      <c r="G191" s="94"/>
      <c r="H191" s="18" t="str">
        <f t="shared" si="5"/>
        <v> _</v>
      </c>
      <c r="I191" s="18" t="str">
        <f>CONCATENATE(A191,"_",G191)</f>
        <v> _</v>
      </c>
    </row>
    <row r="192" spans="1:9" ht="24.75" customHeight="1">
      <c r="A192" s="105" t="str">
        <f t="shared" si="4"/>
        <v> </v>
      </c>
      <c r="B192" s="91"/>
      <c r="C192" s="92"/>
      <c r="D192" s="93"/>
      <c r="E192" s="94"/>
      <c r="F192" s="93"/>
      <c r="G192" s="94"/>
      <c r="H192" s="18" t="str">
        <f t="shared" si="5"/>
        <v> _</v>
      </c>
      <c r="I192" s="18" t="str">
        <f>CONCATENATE(A192,"_",G192)</f>
        <v> _</v>
      </c>
    </row>
    <row r="193" spans="1:9" ht="24.75" customHeight="1">
      <c r="A193" s="105" t="str">
        <f t="shared" si="4"/>
        <v> </v>
      </c>
      <c r="B193" s="91"/>
      <c r="C193" s="92"/>
      <c r="D193" s="93"/>
      <c r="E193" s="94"/>
      <c r="F193" s="93"/>
      <c r="G193" s="94"/>
      <c r="H193" s="18" t="str">
        <f t="shared" si="5"/>
        <v> _</v>
      </c>
      <c r="I193" s="18" t="str">
        <f>CONCATENATE(A193,"_",G193)</f>
        <v> _</v>
      </c>
    </row>
    <row r="194" spans="1:9" ht="24.75" customHeight="1">
      <c r="A194" s="105" t="str">
        <f t="shared" si="4"/>
        <v> </v>
      </c>
      <c r="B194" s="91"/>
      <c r="C194" s="92"/>
      <c r="D194" s="93"/>
      <c r="E194" s="94"/>
      <c r="F194" s="93"/>
      <c r="G194" s="94"/>
      <c r="H194" s="18" t="str">
        <f t="shared" si="5"/>
        <v> _</v>
      </c>
      <c r="I194" s="18" t="str">
        <f>CONCATENATE(A194,"_",G194)</f>
        <v> _</v>
      </c>
    </row>
    <row r="195" spans="1:9" ht="24.75" customHeight="1">
      <c r="A195" s="105" t="str">
        <f t="shared" si="4"/>
        <v> </v>
      </c>
      <c r="B195" s="91"/>
      <c r="C195" s="92"/>
      <c r="D195" s="93"/>
      <c r="E195" s="94"/>
      <c r="F195" s="93"/>
      <c r="G195" s="94"/>
      <c r="H195" s="18" t="str">
        <f t="shared" si="5"/>
        <v> _</v>
      </c>
      <c r="I195" s="18" t="str">
        <f>CONCATENATE(A195,"_",G195)</f>
        <v> _</v>
      </c>
    </row>
    <row r="196" spans="1:9" ht="24.75" customHeight="1">
      <c r="A196" s="105" t="str">
        <f t="shared" si="4"/>
        <v> </v>
      </c>
      <c r="B196" s="91"/>
      <c r="C196" s="92"/>
      <c r="D196" s="93"/>
      <c r="E196" s="94"/>
      <c r="F196" s="93"/>
      <c r="G196" s="94"/>
      <c r="H196" s="18" t="str">
        <f t="shared" si="5"/>
        <v> _</v>
      </c>
      <c r="I196" s="18" t="str">
        <f>CONCATENATE(A196,"_",G196)</f>
        <v> _</v>
      </c>
    </row>
    <row r="197" spans="1:9" ht="24.75" customHeight="1">
      <c r="A197" s="105" t="str">
        <f t="shared" si="4"/>
        <v> </v>
      </c>
      <c r="B197" s="91"/>
      <c r="C197" s="92"/>
      <c r="D197" s="93"/>
      <c r="E197" s="94"/>
      <c r="F197" s="93"/>
      <c r="G197" s="94"/>
      <c r="H197" s="18" t="str">
        <f t="shared" si="5"/>
        <v> _</v>
      </c>
      <c r="I197" s="18" t="str">
        <f>CONCATENATE(A197,"_",G197)</f>
        <v> _</v>
      </c>
    </row>
    <row r="198" spans="1:9" ht="24.75" customHeight="1">
      <c r="A198" s="105" t="str">
        <f t="shared" si="4"/>
        <v> </v>
      </c>
      <c r="B198" s="91"/>
      <c r="C198" s="92"/>
      <c r="D198" s="93"/>
      <c r="E198" s="94"/>
      <c r="F198" s="93"/>
      <c r="G198" s="94"/>
      <c r="H198" s="18" t="str">
        <f t="shared" si="5"/>
        <v> _</v>
      </c>
      <c r="I198" s="18" t="str">
        <f>CONCATENATE(A198,"_",G198)</f>
        <v> _</v>
      </c>
    </row>
    <row r="199" spans="1:9" ht="24.75" customHeight="1">
      <c r="A199" s="105" t="str">
        <f t="shared" si="4"/>
        <v> </v>
      </c>
      <c r="B199" s="91"/>
      <c r="C199" s="92"/>
      <c r="D199" s="93"/>
      <c r="E199" s="94"/>
      <c r="F199" s="93"/>
      <c r="G199" s="94"/>
      <c r="H199" s="18" t="str">
        <f t="shared" si="5"/>
        <v> _</v>
      </c>
      <c r="I199" s="18" t="str">
        <f>CONCATENATE(A199,"_",G199)</f>
        <v> _</v>
      </c>
    </row>
    <row r="200" spans="1:9" ht="24.75" customHeight="1">
      <c r="A200" s="105" t="str">
        <f t="shared" si="4"/>
        <v> </v>
      </c>
      <c r="B200" s="91"/>
      <c r="C200" s="92"/>
      <c r="D200" s="93"/>
      <c r="E200" s="94"/>
      <c r="F200" s="93"/>
      <c r="G200" s="94"/>
      <c r="H200" s="18" t="str">
        <f t="shared" si="5"/>
        <v> _</v>
      </c>
      <c r="I200" s="18" t="str">
        <f>CONCATENATE(A200,"_",G200)</f>
        <v> _</v>
      </c>
    </row>
    <row r="201" spans="1:9" ht="24.75" customHeight="1">
      <c r="A201" s="105" t="str">
        <f aca="true" t="shared" si="6" ref="A201:A264">IF(B201=0," ",MONTH(B201))</f>
        <v> </v>
      </c>
      <c r="B201" s="91"/>
      <c r="C201" s="92"/>
      <c r="D201" s="93"/>
      <c r="E201" s="94"/>
      <c r="F201" s="93"/>
      <c r="G201" s="94"/>
      <c r="H201" s="18" t="str">
        <f aca="true" t="shared" si="7" ref="H201:H264">CONCATENATE(A201,"_",E201)</f>
        <v> _</v>
      </c>
      <c r="I201" s="18" t="str">
        <f>CONCATENATE(A201,"_",G201)</f>
        <v> _</v>
      </c>
    </row>
    <row r="202" spans="1:9" ht="24.75" customHeight="1">
      <c r="A202" s="105" t="str">
        <f t="shared" si="6"/>
        <v> </v>
      </c>
      <c r="B202" s="91"/>
      <c r="C202" s="92"/>
      <c r="D202" s="93"/>
      <c r="E202" s="94"/>
      <c r="F202" s="93"/>
      <c r="G202" s="94"/>
      <c r="H202" s="18" t="str">
        <f t="shared" si="7"/>
        <v> _</v>
      </c>
      <c r="I202" s="18" t="str">
        <f>CONCATENATE(A202,"_",G202)</f>
        <v> _</v>
      </c>
    </row>
    <row r="203" spans="1:9" ht="24.75" customHeight="1">
      <c r="A203" s="105" t="str">
        <f t="shared" si="6"/>
        <v> </v>
      </c>
      <c r="B203" s="91"/>
      <c r="C203" s="92"/>
      <c r="D203" s="93"/>
      <c r="E203" s="94"/>
      <c r="F203" s="93"/>
      <c r="G203" s="94"/>
      <c r="H203" s="18" t="str">
        <f t="shared" si="7"/>
        <v> _</v>
      </c>
      <c r="I203" s="18" t="str">
        <f>CONCATENATE(A203,"_",G203)</f>
        <v> _</v>
      </c>
    </row>
    <row r="204" spans="1:9" ht="24.75" customHeight="1">
      <c r="A204" s="105" t="str">
        <f t="shared" si="6"/>
        <v> </v>
      </c>
      <c r="B204" s="91"/>
      <c r="C204" s="92"/>
      <c r="D204" s="93"/>
      <c r="E204" s="94"/>
      <c r="F204" s="93"/>
      <c r="G204" s="94"/>
      <c r="H204" s="18" t="str">
        <f t="shared" si="7"/>
        <v> _</v>
      </c>
      <c r="I204" s="18" t="str">
        <f>CONCATENATE(A204,"_",G204)</f>
        <v> _</v>
      </c>
    </row>
    <row r="205" spans="1:9" ht="24.75" customHeight="1">
      <c r="A205" s="105" t="str">
        <f t="shared" si="6"/>
        <v> </v>
      </c>
      <c r="B205" s="91"/>
      <c r="C205" s="92"/>
      <c r="D205" s="93"/>
      <c r="E205" s="94"/>
      <c r="F205" s="93"/>
      <c r="G205" s="94"/>
      <c r="H205" s="18" t="str">
        <f t="shared" si="7"/>
        <v> _</v>
      </c>
      <c r="I205" s="18" t="str">
        <f>CONCATENATE(A205,"_",G205)</f>
        <v> _</v>
      </c>
    </row>
    <row r="206" spans="1:9" ht="24.75" customHeight="1">
      <c r="A206" s="105" t="str">
        <f t="shared" si="6"/>
        <v> </v>
      </c>
      <c r="B206" s="91"/>
      <c r="C206" s="92"/>
      <c r="D206" s="93"/>
      <c r="E206" s="94"/>
      <c r="F206" s="93"/>
      <c r="G206" s="94"/>
      <c r="H206" s="18" t="str">
        <f t="shared" si="7"/>
        <v> _</v>
      </c>
      <c r="I206" s="18" t="str">
        <f>CONCATENATE(A206,"_",G206)</f>
        <v> _</v>
      </c>
    </row>
    <row r="207" spans="1:9" ht="24.75" customHeight="1">
      <c r="A207" s="105" t="str">
        <f t="shared" si="6"/>
        <v> </v>
      </c>
      <c r="B207" s="91"/>
      <c r="C207" s="92"/>
      <c r="D207" s="93"/>
      <c r="E207" s="94"/>
      <c r="F207" s="93"/>
      <c r="G207" s="94"/>
      <c r="H207" s="18" t="str">
        <f t="shared" si="7"/>
        <v> _</v>
      </c>
      <c r="I207" s="18" t="str">
        <f>CONCATENATE(A207,"_",G207)</f>
        <v> _</v>
      </c>
    </row>
    <row r="208" spans="1:9" ht="24.75" customHeight="1">
      <c r="A208" s="105" t="str">
        <f t="shared" si="6"/>
        <v> </v>
      </c>
      <c r="B208" s="91"/>
      <c r="C208" s="92"/>
      <c r="D208" s="93"/>
      <c r="E208" s="94"/>
      <c r="F208" s="93"/>
      <c r="G208" s="94"/>
      <c r="H208" s="18" t="str">
        <f t="shared" si="7"/>
        <v> _</v>
      </c>
      <c r="I208" s="18" t="str">
        <f>CONCATENATE(A208,"_",G208)</f>
        <v> _</v>
      </c>
    </row>
    <row r="209" spans="1:9" ht="24.75" customHeight="1">
      <c r="A209" s="105" t="str">
        <f t="shared" si="6"/>
        <v> </v>
      </c>
      <c r="B209" s="91"/>
      <c r="C209" s="92"/>
      <c r="D209" s="93"/>
      <c r="E209" s="94"/>
      <c r="F209" s="93"/>
      <c r="G209" s="94"/>
      <c r="H209" s="18" t="str">
        <f t="shared" si="7"/>
        <v> _</v>
      </c>
      <c r="I209" s="18" t="str">
        <f>CONCATENATE(A209,"_",G209)</f>
        <v> _</v>
      </c>
    </row>
    <row r="210" spans="1:9" ht="24.75" customHeight="1">
      <c r="A210" s="105" t="str">
        <f t="shared" si="6"/>
        <v> </v>
      </c>
      <c r="B210" s="91"/>
      <c r="C210" s="92"/>
      <c r="D210" s="93"/>
      <c r="E210" s="94"/>
      <c r="F210" s="93"/>
      <c r="G210" s="94"/>
      <c r="H210" s="18" t="str">
        <f t="shared" si="7"/>
        <v> _</v>
      </c>
      <c r="I210" s="18" t="str">
        <f>CONCATENATE(A210,"_",G210)</f>
        <v> _</v>
      </c>
    </row>
    <row r="211" spans="1:9" ht="24.75" customHeight="1">
      <c r="A211" s="105" t="str">
        <f t="shared" si="6"/>
        <v> </v>
      </c>
      <c r="B211" s="91"/>
      <c r="C211" s="92"/>
      <c r="D211" s="93"/>
      <c r="E211" s="94"/>
      <c r="F211" s="93"/>
      <c r="G211" s="94"/>
      <c r="H211" s="18" t="str">
        <f t="shared" si="7"/>
        <v> _</v>
      </c>
      <c r="I211" s="18" t="str">
        <f>CONCATENATE(A211,"_",G211)</f>
        <v> _</v>
      </c>
    </row>
    <row r="212" spans="1:9" ht="24.75" customHeight="1">
      <c r="A212" s="105" t="str">
        <f t="shared" si="6"/>
        <v> </v>
      </c>
      <c r="B212" s="91"/>
      <c r="C212" s="92"/>
      <c r="D212" s="93"/>
      <c r="E212" s="94"/>
      <c r="F212" s="93"/>
      <c r="G212" s="94"/>
      <c r="H212" s="18" t="str">
        <f t="shared" si="7"/>
        <v> _</v>
      </c>
      <c r="I212" s="18" t="str">
        <f>CONCATENATE(A212,"_",G212)</f>
        <v> _</v>
      </c>
    </row>
    <row r="213" spans="1:9" ht="24.75" customHeight="1">
      <c r="A213" s="105" t="str">
        <f t="shared" si="6"/>
        <v> </v>
      </c>
      <c r="B213" s="91"/>
      <c r="C213" s="92"/>
      <c r="D213" s="93"/>
      <c r="E213" s="94"/>
      <c r="F213" s="93"/>
      <c r="G213" s="94"/>
      <c r="H213" s="18" t="str">
        <f t="shared" si="7"/>
        <v> _</v>
      </c>
      <c r="I213" s="18" t="str">
        <f>CONCATENATE(A213,"_",G213)</f>
        <v> _</v>
      </c>
    </row>
    <row r="214" spans="1:9" ht="24.75" customHeight="1">
      <c r="A214" s="105" t="str">
        <f t="shared" si="6"/>
        <v> </v>
      </c>
      <c r="B214" s="91"/>
      <c r="C214" s="92"/>
      <c r="D214" s="93"/>
      <c r="E214" s="94"/>
      <c r="F214" s="93"/>
      <c r="G214" s="94"/>
      <c r="H214" s="18" t="str">
        <f t="shared" si="7"/>
        <v> _</v>
      </c>
      <c r="I214" s="18" t="str">
        <f>CONCATENATE(A214,"_",G214)</f>
        <v> _</v>
      </c>
    </row>
    <row r="215" spans="1:9" ht="24.75" customHeight="1">
      <c r="A215" s="105" t="str">
        <f t="shared" si="6"/>
        <v> </v>
      </c>
      <c r="B215" s="91"/>
      <c r="C215" s="92"/>
      <c r="D215" s="93"/>
      <c r="E215" s="94"/>
      <c r="F215" s="93"/>
      <c r="G215" s="94"/>
      <c r="H215" s="18" t="str">
        <f t="shared" si="7"/>
        <v> _</v>
      </c>
      <c r="I215" s="18" t="str">
        <f>CONCATENATE(A215,"_",G215)</f>
        <v> _</v>
      </c>
    </row>
    <row r="216" spans="1:9" ht="24.75" customHeight="1">
      <c r="A216" s="105" t="str">
        <f t="shared" si="6"/>
        <v> </v>
      </c>
      <c r="B216" s="91"/>
      <c r="C216" s="92"/>
      <c r="D216" s="93"/>
      <c r="E216" s="94"/>
      <c r="F216" s="93"/>
      <c r="G216" s="94"/>
      <c r="H216" s="18" t="str">
        <f t="shared" si="7"/>
        <v> _</v>
      </c>
      <c r="I216" s="18" t="str">
        <f>CONCATENATE(A216,"_",G216)</f>
        <v> _</v>
      </c>
    </row>
    <row r="217" spans="1:9" ht="24.75" customHeight="1">
      <c r="A217" s="105" t="str">
        <f t="shared" si="6"/>
        <v> </v>
      </c>
      <c r="B217" s="91"/>
      <c r="C217" s="92"/>
      <c r="D217" s="93"/>
      <c r="E217" s="94"/>
      <c r="F217" s="93"/>
      <c r="G217" s="94"/>
      <c r="H217" s="18" t="str">
        <f t="shared" si="7"/>
        <v> _</v>
      </c>
      <c r="I217" s="18" t="str">
        <f>CONCATENATE(A217,"_",G217)</f>
        <v> _</v>
      </c>
    </row>
    <row r="218" spans="1:9" ht="24.75" customHeight="1">
      <c r="A218" s="105" t="str">
        <f t="shared" si="6"/>
        <v> </v>
      </c>
      <c r="B218" s="91"/>
      <c r="C218" s="92"/>
      <c r="D218" s="93"/>
      <c r="E218" s="94"/>
      <c r="F218" s="93"/>
      <c r="G218" s="94"/>
      <c r="H218" s="18" t="str">
        <f t="shared" si="7"/>
        <v> _</v>
      </c>
      <c r="I218" s="18" t="str">
        <f>CONCATENATE(A218,"_",G218)</f>
        <v> _</v>
      </c>
    </row>
    <row r="219" spans="1:9" ht="24.75" customHeight="1">
      <c r="A219" s="105" t="str">
        <f t="shared" si="6"/>
        <v> </v>
      </c>
      <c r="B219" s="91"/>
      <c r="C219" s="92"/>
      <c r="D219" s="93"/>
      <c r="E219" s="94"/>
      <c r="F219" s="93"/>
      <c r="G219" s="94"/>
      <c r="H219" s="18" t="str">
        <f t="shared" si="7"/>
        <v> _</v>
      </c>
      <c r="I219" s="18" t="str">
        <f>CONCATENATE(A219,"_",G219)</f>
        <v> _</v>
      </c>
    </row>
    <row r="220" spans="1:9" ht="24.75" customHeight="1">
      <c r="A220" s="105" t="str">
        <f t="shared" si="6"/>
        <v> </v>
      </c>
      <c r="B220" s="91"/>
      <c r="C220" s="92"/>
      <c r="D220" s="93"/>
      <c r="E220" s="94"/>
      <c r="F220" s="93"/>
      <c r="G220" s="94"/>
      <c r="H220" s="18" t="str">
        <f t="shared" si="7"/>
        <v> _</v>
      </c>
      <c r="I220" s="18" t="str">
        <f>CONCATENATE(A220,"_",G220)</f>
        <v> _</v>
      </c>
    </row>
    <row r="221" spans="1:9" ht="24.75" customHeight="1">
      <c r="A221" s="105" t="str">
        <f t="shared" si="6"/>
        <v> </v>
      </c>
      <c r="B221" s="91"/>
      <c r="C221" s="92"/>
      <c r="D221" s="93"/>
      <c r="E221" s="94"/>
      <c r="F221" s="93"/>
      <c r="G221" s="94"/>
      <c r="H221" s="18" t="str">
        <f t="shared" si="7"/>
        <v> _</v>
      </c>
      <c r="I221" s="18" t="str">
        <f>CONCATENATE(A221,"_",G221)</f>
        <v> _</v>
      </c>
    </row>
    <row r="222" spans="1:9" ht="24.75" customHeight="1">
      <c r="A222" s="105" t="str">
        <f t="shared" si="6"/>
        <v> </v>
      </c>
      <c r="B222" s="91"/>
      <c r="C222" s="92"/>
      <c r="D222" s="93"/>
      <c r="E222" s="94"/>
      <c r="F222" s="93"/>
      <c r="G222" s="94"/>
      <c r="H222" s="18" t="str">
        <f t="shared" si="7"/>
        <v> _</v>
      </c>
      <c r="I222" s="18" t="str">
        <f>CONCATENATE(A222,"_",G222)</f>
        <v> _</v>
      </c>
    </row>
    <row r="223" spans="1:9" ht="24.75" customHeight="1">
      <c r="A223" s="105" t="str">
        <f t="shared" si="6"/>
        <v> </v>
      </c>
      <c r="B223" s="91"/>
      <c r="C223" s="92"/>
      <c r="D223" s="93"/>
      <c r="E223" s="94"/>
      <c r="F223" s="93"/>
      <c r="G223" s="94"/>
      <c r="H223" s="18" t="str">
        <f t="shared" si="7"/>
        <v> _</v>
      </c>
      <c r="I223" s="18" t="str">
        <f>CONCATENATE(A223,"_",G223)</f>
        <v> _</v>
      </c>
    </row>
    <row r="224" spans="1:9" ht="24.75" customHeight="1">
      <c r="A224" s="105" t="str">
        <f t="shared" si="6"/>
        <v> </v>
      </c>
      <c r="B224" s="91"/>
      <c r="C224" s="92"/>
      <c r="D224" s="93"/>
      <c r="E224" s="94"/>
      <c r="F224" s="93"/>
      <c r="G224" s="94"/>
      <c r="H224" s="18" t="str">
        <f t="shared" si="7"/>
        <v> _</v>
      </c>
      <c r="I224" s="18" t="str">
        <f>CONCATENATE(A224,"_",G224)</f>
        <v> _</v>
      </c>
    </row>
    <row r="225" spans="1:9" ht="24.75" customHeight="1">
      <c r="A225" s="105" t="str">
        <f t="shared" si="6"/>
        <v> </v>
      </c>
      <c r="B225" s="91"/>
      <c r="C225" s="92"/>
      <c r="D225" s="93"/>
      <c r="E225" s="94"/>
      <c r="F225" s="93"/>
      <c r="G225" s="94"/>
      <c r="H225" s="18" t="str">
        <f t="shared" si="7"/>
        <v> _</v>
      </c>
      <c r="I225" s="18" t="str">
        <f>CONCATENATE(A225,"_",G225)</f>
        <v> _</v>
      </c>
    </row>
    <row r="226" spans="1:9" ht="24.75" customHeight="1">
      <c r="A226" s="105" t="str">
        <f t="shared" si="6"/>
        <v> </v>
      </c>
      <c r="B226" s="91"/>
      <c r="C226" s="92"/>
      <c r="D226" s="93"/>
      <c r="E226" s="94"/>
      <c r="F226" s="93"/>
      <c r="G226" s="94"/>
      <c r="H226" s="18" t="str">
        <f t="shared" si="7"/>
        <v> _</v>
      </c>
      <c r="I226" s="18" t="str">
        <f>CONCATENATE(A226,"_",G226)</f>
        <v> _</v>
      </c>
    </row>
    <row r="227" spans="1:9" ht="24.75" customHeight="1">
      <c r="A227" s="105" t="str">
        <f t="shared" si="6"/>
        <v> </v>
      </c>
      <c r="B227" s="91"/>
      <c r="C227" s="92"/>
      <c r="D227" s="93"/>
      <c r="E227" s="94"/>
      <c r="F227" s="93"/>
      <c r="G227" s="94"/>
      <c r="H227" s="18" t="str">
        <f t="shared" si="7"/>
        <v> _</v>
      </c>
      <c r="I227" s="18" t="str">
        <f>CONCATENATE(A227,"_",G227)</f>
        <v> _</v>
      </c>
    </row>
    <row r="228" spans="1:9" ht="24.75" customHeight="1">
      <c r="A228" s="105" t="str">
        <f t="shared" si="6"/>
        <v> </v>
      </c>
      <c r="B228" s="91"/>
      <c r="C228" s="92"/>
      <c r="D228" s="93"/>
      <c r="E228" s="94"/>
      <c r="F228" s="93"/>
      <c r="G228" s="94"/>
      <c r="H228" s="18" t="str">
        <f t="shared" si="7"/>
        <v> _</v>
      </c>
      <c r="I228" s="18" t="str">
        <f>CONCATENATE(A228,"_",G228)</f>
        <v> _</v>
      </c>
    </row>
    <row r="229" spans="1:9" ht="24.75" customHeight="1">
      <c r="A229" s="105" t="str">
        <f t="shared" si="6"/>
        <v> </v>
      </c>
      <c r="B229" s="91"/>
      <c r="C229" s="92"/>
      <c r="D229" s="93"/>
      <c r="E229" s="94"/>
      <c r="F229" s="93"/>
      <c r="G229" s="94"/>
      <c r="H229" s="18" t="str">
        <f t="shared" si="7"/>
        <v> _</v>
      </c>
      <c r="I229" s="18" t="str">
        <f>CONCATENATE(A229,"_",G229)</f>
        <v> _</v>
      </c>
    </row>
    <row r="230" spans="1:9" ht="24.75" customHeight="1">
      <c r="A230" s="105" t="str">
        <f t="shared" si="6"/>
        <v> </v>
      </c>
      <c r="B230" s="91"/>
      <c r="C230" s="92"/>
      <c r="D230" s="93"/>
      <c r="E230" s="94"/>
      <c r="F230" s="93"/>
      <c r="G230" s="94"/>
      <c r="H230" s="18" t="str">
        <f t="shared" si="7"/>
        <v> _</v>
      </c>
      <c r="I230" s="18" t="str">
        <f>CONCATENATE(A230,"_",G230)</f>
        <v> _</v>
      </c>
    </row>
    <row r="231" spans="1:9" ht="24.75" customHeight="1">
      <c r="A231" s="105" t="str">
        <f t="shared" si="6"/>
        <v> </v>
      </c>
      <c r="B231" s="91"/>
      <c r="C231" s="92"/>
      <c r="D231" s="93"/>
      <c r="E231" s="94"/>
      <c r="F231" s="93"/>
      <c r="G231" s="94"/>
      <c r="H231" s="18" t="str">
        <f t="shared" si="7"/>
        <v> _</v>
      </c>
      <c r="I231" s="18" t="str">
        <f>CONCATENATE(A231,"_",G231)</f>
        <v> _</v>
      </c>
    </row>
    <row r="232" spans="1:9" ht="24.75" customHeight="1">
      <c r="A232" s="105" t="str">
        <f t="shared" si="6"/>
        <v> </v>
      </c>
      <c r="B232" s="91"/>
      <c r="C232" s="92"/>
      <c r="D232" s="93"/>
      <c r="E232" s="94"/>
      <c r="F232" s="93"/>
      <c r="G232" s="94"/>
      <c r="H232" s="18" t="str">
        <f t="shared" si="7"/>
        <v> _</v>
      </c>
      <c r="I232" s="18" t="str">
        <f>CONCATENATE(A232,"_",G232)</f>
        <v> _</v>
      </c>
    </row>
    <row r="233" spans="1:9" ht="24.75" customHeight="1">
      <c r="A233" s="105" t="str">
        <f t="shared" si="6"/>
        <v> </v>
      </c>
      <c r="B233" s="91"/>
      <c r="C233" s="92"/>
      <c r="D233" s="93"/>
      <c r="E233" s="94"/>
      <c r="F233" s="93"/>
      <c r="G233" s="94"/>
      <c r="H233" s="18" t="str">
        <f t="shared" si="7"/>
        <v> _</v>
      </c>
      <c r="I233" s="18" t="str">
        <f>CONCATENATE(A233,"_",G233)</f>
        <v> _</v>
      </c>
    </row>
    <row r="234" spans="1:9" ht="24.75" customHeight="1">
      <c r="A234" s="105" t="str">
        <f t="shared" si="6"/>
        <v> </v>
      </c>
      <c r="B234" s="91"/>
      <c r="C234" s="92"/>
      <c r="D234" s="93"/>
      <c r="E234" s="94"/>
      <c r="F234" s="93"/>
      <c r="G234" s="94"/>
      <c r="H234" s="18" t="str">
        <f t="shared" si="7"/>
        <v> _</v>
      </c>
      <c r="I234" s="18" t="str">
        <f>CONCATENATE(A234,"_",G234)</f>
        <v> _</v>
      </c>
    </row>
    <row r="235" spans="1:9" ht="24.75" customHeight="1">
      <c r="A235" s="105" t="str">
        <f t="shared" si="6"/>
        <v> </v>
      </c>
      <c r="B235" s="91"/>
      <c r="C235" s="92"/>
      <c r="D235" s="93"/>
      <c r="E235" s="94"/>
      <c r="F235" s="93"/>
      <c r="G235" s="94"/>
      <c r="H235" s="18" t="str">
        <f t="shared" si="7"/>
        <v> _</v>
      </c>
      <c r="I235" s="18" t="str">
        <f>CONCATENATE(A235,"_",G235)</f>
        <v> _</v>
      </c>
    </row>
    <row r="236" spans="1:9" ht="24.75" customHeight="1">
      <c r="A236" s="105" t="str">
        <f t="shared" si="6"/>
        <v> </v>
      </c>
      <c r="B236" s="91"/>
      <c r="C236" s="92"/>
      <c r="D236" s="93"/>
      <c r="E236" s="94"/>
      <c r="F236" s="93"/>
      <c r="G236" s="94"/>
      <c r="H236" s="18" t="str">
        <f t="shared" si="7"/>
        <v> _</v>
      </c>
      <c r="I236" s="18" t="str">
        <f>CONCATENATE(A236,"_",G236)</f>
        <v> _</v>
      </c>
    </row>
    <row r="237" spans="1:9" ht="24.75" customHeight="1">
      <c r="A237" s="105" t="str">
        <f t="shared" si="6"/>
        <v> </v>
      </c>
      <c r="B237" s="91"/>
      <c r="C237" s="92"/>
      <c r="D237" s="93"/>
      <c r="E237" s="94"/>
      <c r="F237" s="93"/>
      <c r="G237" s="94"/>
      <c r="H237" s="18" t="str">
        <f t="shared" si="7"/>
        <v> _</v>
      </c>
      <c r="I237" s="18" t="str">
        <f>CONCATENATE(A237,"_",G237)</f>
        <v> _</v>
      </c>
    </row>
    <row r="238" spans="1:9" ht="24.75" customHeight="1">
      <c r="A238" s="105" t="str">
        <f t="shared" si="6"/>
        <v> </v>
      </c>
      <c r="B238" s="91"/>
      <c r="C238" s="92"/>
      <c r="D238" s="93"/>
      <c r="E238" s="94"/>
      <c r="F238" s="93"/>
      <c r="G238" s="94"/>
      <c r="H238" s="18" t="str">
        <f t="shared" si="7"/>
        <v> _</v>
      </c>
      <c r="I238" s="18" t="str">
        <f>CONCATENATE(A238,"_",G238)</f>
        <v> _</v>
      </c>
    </row>
    <row r="239" spans="1:9" ht="24.75" customHeight="1">
      <c r="A239" s="105" t="str">
        <f t="shared" si="6"/>
        <v> </v>
      </c>
      <c r="B239" s="91"/>
      <c r="C239" s="92"/>
      <c r="D239" s="93"/>
      <c r="E239" s="94"/>
      <c r="F239" s="93"/>
      <c r="G239" s="94"/>
      <c r="H239" s="18" t="str">
        <f t="shared" si="7"/>
        <v> _</v>
      </c>
      <c r="I239" s="18" t="str">
        <f>CONCATENATE(A239,"_",G239)</f>
        <v> _</v>
      </c>
    </row>
    <row r="240" spans="1:9" ht="24.75" customHeight="1">
      <c r="A240" s="105" t="str">
        <f t="shared" si="6"/>
        <v> </v>
      </c>
      <c r="B240" s="91"/>
      <c r="C240" s="92"/>
      <c r="D240" s="93"/>
      <c r="E240" s="94"/>
      <c r="F240" s="93"/>
      <c r="G240" s="94"/>
      <c r="H240" s="18" t="str">
        <f t="shared" si="7"/>
        <v> _</v>
      </c>
      <c r="I240" s="18" t="str">
        <f>CONCATENATE(A240,"_",G240)</f>
        <v> _</v>
      </c>
    </row>
    <row r="241" spans="1:9" ht="24.75" customHeight="1">
      <c r="A241" s="105" t="str">
        <f t="shared" si="6"/>
        <v> </v>
      </c>
      <c r="B241" s="91"/>
      <c r="C241" s="92"/>
      <c r="D241" s="93"/>
      <c r="E241" s="94"/>
      <c r="F241" s="93"/>
      <c r="G241" s="94"/>
      <c r="H241" s="18" t="str">
        <f t="shared" si="7"/>
        <v> _</v>
      </c>
      <c r="I241" s="18" t="str">
        <f>CONCATENATE(A241,"_",G241)</f>
        <v> _</v>
      </c>
    </row>
    <row r="242" spans="1:9" ht="24.75" customHeight="1">
      <c r="A242" s="105" t="str">
        <f t="shared" si="6"/>
        <v> </v>
      </c>
      <c r="B242" s="91"/>
      <c r="C242" s="92"/>
      <c r="D242" s="93"/>
      <c r="E242" s="94"/>
      <c r="F242" s="93"/>
      <c r="G242" s="94"/>
      <c r="H242" s="18" t="str">
        <f t="shared" si="7"/>
        <v> _</v>
      </c>
      <c r="I242" s="18" t="str">
        <f>CONCATENATE(A242,"_",G242)</f>
        <v> _</v>
      </c>
    </row>
    <row r="243" spans="1:9" ht="24.75" customHeight="1">
      <c r="A243" s="105" t="str">
        <f t="shared" si="6"/>
        <v> </v>
      </c>
      <c r="B243" s="91"/>
      <c r="C243" s="92"/>
      <c r="D243" s="93"/>
      <c r="E243" s="94"/>
      <c r="F243" s="93"/>
      <c r="G243" s="94"/>
      <c r="H243" s="18" t="str">
        <f t="shared" si="7"/>
        <v> _</v>
      </c>
      <c r="I243" s="18" t="str">
        <f>CONCATENATE(A243,"_",G243)</f>
        <v> _</v>
      </c>
    </row>
    <row r="244" spans="1:9" ht="24.75" customHeight="1">
      <c r="A244" s="105" t="str">
        <f t="shared" si="6"/>
        <v> </v>
      </c>
      <c r="B244" s="91"/>
      <c r="C244" s="92"/>
      <c r="D244" s="93"/>
      <c r="E244" s="94"/>
      <c r="F244" s="93"/>
      <c r="G244" s="94"/>
      <c r="H244" s="18" t="str">
        <f t="shared" si="7"/>
        <v> _</v>
      </c>
      <c r="I244" s="18" t="str">
        <f>CONCATENATE(A244,"_",G244)</f>
        <v> _</v>
      </c>
    </row>
    <row r="245" spans="1:9" ht="24.75" customHeight="1">
      <c r="A245" s="105" t="str">
        <f t="shared" si="6"/>
        <v> </v>
      </c>
      <c r="B245" s="91"/>
      <c r="C245" s="92"/>
      <c r="D245" s="93"/>
      <c r="E245" s="94"/>
      <c r="F245" s="93"/>
      <c r="G245" s="94"/>
      <c r="H245" s="18" t="str">
        <f t="shared" si="7"/>
        <v> _</v>
      </c>
      <c r="I245" s="18" t="str">
        <f>CONCATENATE(A245,"_",G245)</f>
        <v> _</v>
      </c>
    </row>
    <row r="246" spans="1:9" ht="24.75" customHeight="1">
      <c r="A246" s="105" t="str">
        <f t="shared" si="6"/>
        <v> </v>
      </c>
      <c r="B246" s="91"/>
      <c r="C246" s="92"/>
      <c r="D246" s="93"/>
      <c r="E246" s="94"/>
      <c r="F246" s="93"/>
      <c r="G246" s="94"/>
      <c r="H246" s="18" t="str">
        <f t="shared" si="7"/>
        <v> _</v>
      </c>
      <c r="I246" s="18" t="str">
        <f>CONCATENATE(A246,"_",G246)</f>
        <v> _</v>
      </c>
    </row>
    <row r="247" spans="1:9" ht="24.75" customHeight="1">
      <c r="A247" s="105" t="str">
        <f t="shared" si="6"/>
        <v> </v>
      </c>
      <c r="B247" s="91"/>
      <c r="C247" s="92"/>
      <c r="D247" s="93"/>
      <c r="E247" s="94"/>
      <c r="F247" s="93"/>
      <c r="G247" s="94"/>
      <c r="H247" s="18" t="str">
        <f t="shared" si="7"/>
        <v> _</v>
      </c>
      <c r="I247" s="18" t="str">
        <f>CONCATENATE(A247,"_",G247)</f>
        <v> _</v>
      </c>
    </row>
    <row r="248" spans="1:9" ht="24.75" customHeight="1">
      <c r="A248" s="105" t="str">
        <f t="shared" si="6"/>
        <v> </v>
      </c>
      <c r="B248" s="91"/>
      <c r="C248" s="92"/>
      <c r="D248" s="93"/>
      <c r="E248" s="94"/>
      <c r="F248" s="93"/>
      <c r="G248" s="94"/>
      <c r="H248" s="18" t="str">
        <f t="shared" si="7"/>
        <v> _</v>
      </c>
      <c r="I248" s="18" t="str">
        <f>CONCATENATE(A248,"_",G248)</f>
        <v> _</v>
      </c>
    </row>
    <row r="249" spans="1:9" ht="24.75" customHeight="1">
      <c r="A249" s="105" t="str">
        <f t="shared" si="6"/>
        <v> </v>
      </c>
      <c r="B249" s="91"/>
      <c r="C249" s="92"/>
      <c r="D249" s="93"/>
      <c r="E249" s="94"/>
      <c r="F249" s="93"/>
      <c r="G249" s="94"/>
      <c r="H249" s="18" t="str">
        <f t="shared" si="7"/>
        <v> _</v>
      </c>
      <c r="I249" s="18" t="str">
        <f>CONCATENATE(A249,"_",G249)</f>
        <v> _</v>
      </c>
    </row>
    <row r="250" spans="1:9" ht="24.75" customHeight="1">
      <c r="A250" s="105" t="str">
        <f t="shared" si="6"/>
        <v> </v>
      </c>
      <c r="B250" s="91"/>
      <c r="C250" s="92"/>
      <c r="D250" s="93"/>
      <c r="E250" s="94"/>
      <c r="F250" s="93"/>
      <c r="G250" s="94"/>
      <c r="H250" s="18" t="str">
        <f t="shared" si="7"/>
        <v> _</v>
      </c>
      <c r="I250" s="18" t="str">
        <f>CONCATENATE(A250,"_",G250)</f>
        <v> _</v>
      </c>
    </row>
    <row r="251" spans="1:9" ht="24.75" customHeight="1">
      <c r="A251" s="105" t="str">
        <f t="shared" si="6"/>
        <v> </v>
      </c>
      <c r="B251" s="91"/>
      <c r="C251" s="92"/>
      <c r="D251" s="93"/>
      <c r="E251" s="94"/>
      <c r="F251" s="93"/>
      <c r="G251" s="94"/>
      <c r="H251" s="18" t="str">
        <f t="shared" si="7"/>
        <v> _</v>
      </c>
      <c r="I251" s="18" t="str">
        <f>CONCATENATE(A251,"_",G251)</f>
        <v> _</v>
      </c>
    </row>
    <row r="252" spans="1:9" ht="24.75" customHeight="1">
      <c r="A252" s="105" t="str">
        <f t="shared" si="6"/>
        <v> </v>
      </c>
      <c r="B252" s="91"/>
      <c r="C252" s="92"/>
      <c r="D252" s="93"/>
      <c r="E252" s="94"/>
      <c r="F252" s="93"/>
      <c r="G252" s="94"/>
      <c r="H252" s="18" t="str">
        <f t="shared" si="7"/>
        <v> _</v>
      </c>
      <c r="I252" s="18" t="str">
        <f>CONCATENATE(A252,"_",G252)</f>
        <v> _</v>
      </c>
    </row>
    <row r="253" spans="1:9" ht="24.75" customHeight="1">
      <c r="A253" s="105" t="str">
        <f t="shared" si="6"/>
        <v> </v>
      </c>
      <c r="B253" s="91"/>
      <c r="C253" s="92"/>
      <c r="D253" s="93"/>
      <c r="E253" s="94"/>
      <c r="F253" s="93"/>
      <c r="G253" s="94"/>
      <c r="H253" s="18" t="str">
        <f t="shared" si="7"/>
        <v> _</v>
      </c>
      <c r="I253" s="18" t="str">
        <f>CONCATENATE(A253,"_",G253)</f>
        <v> _</v>
      </c>
    </row>
    <row r="254" spans="1:9" ht="24.75" customHeight="1">
      <c r="A254" s="105" t="str">
        <f t="shared" si="6"/>
        <v> </v>
      </c>
      <c r="B254" s="91"/>
      <c r="C254" s="92"/>
      <c r="D254" s="93"/>
      <c r="E254" s="94"/>
      <c r="F254" s="93"/>
      <c r="G254" s="94"/>
      <c r="H254" s="18" t="str">
        <f t="shared" si="7"/>
        <v> _</v>
      </c>
      <c r="I254" s="18" t="str">
        <f>CONCATENATE(A254,"_",G254)</f>
        <v> _</v>
      </c>
    </row>
    <row r="255" spans="1:9" ht="24.75" customHeight="1">
      <c r="A255" s="105" t="str">
        <f t="shared" si="6"/>
        <v> </v>
      </c>
      <c r="B255" s="91"/>
      <c r="C255" s="92"/>
      <c r="D255" s="93"/>
      <c r="E255" s="94"/>
      <c r="F255" s="93"/>
      <c r="G255" s="94"/>
      <c r="H255" s="18" t="str">
        <f t="shared" si="7"/>
        <v> _</v>
      </c>
      <c r="I255" s="18" t="str">
        <f>CONCATENATE(A255,"_",G255)</f>
        <v> _</v>
      </c>
    </row>
    <row r="256" spans="1:9" ht="24.75" customHeight="1">
      <c r="A256" s="105" t="str">
        <f t="shared" si="6"/>
        <v> </v>
      </c>
      <c r="B256" s="91"/>
      <c r="C256" s="92"/>
      <c r="D256" s="93"/>
      <c r="E256" s="94"/>
      <c r="F256" s="93"/>
      <c r="G256" s="94"/>
      <c r="H256" s="18" t="str">
        <f t="shared" si="7"/>
        <v> _</v>
      </c>
      <c r="I256" s="18" t="str">
        <f>CONCATENATE(A256,"_",G256)</f>
        <v> _</v>
      </c>
    </row>
    <row r="257" spans="1:9" ht="24.75" customHeight="1">
      <c r="A257" s="105" t="str">
        <f t="shared" si="6"/>
        <v> </v>
      </c>
      <c r="B257" s="91"/>
      <c r="C257" s="92"/>
      <c r="D257" s="93"/>
      <c r="E257" s="94"/>
      <c r="F257" s="93"/>
      <c r="G257" s="94"/>
      <c r="H257" s="18" t="str">
        <f t="shared" si="7"/>
        <v> _</v>
      </c>
      <c r="I257" s="18" t="str">
        <f>CONCATENATE(A257,"_",G257)</f>
        <v> _</v>
      </c>
    </row>
    <row r="258" spans="1:9" ht="24.75" customHeight="1">
      <c r="A258" s="105" t="str">
        <f t="shared" si="6"/>
        <v> </v>
      </c>
      <c r="B258" s="91"/>
      <c r="C258" s="92"/>
      <c r="D258" s="93"/>
      <c r="E258" s="94"/>
      <c r="F258" s="93"/>
      <c r="G258" s="94"/>
      <c r="H258" s="18" t="str">
        <f t="shared" si="7"/>
        <v> _</v>
      </c>
      <c r="I258" s="18" t="str">
        <f>CONCATENATE(A258,"_",G258)</f>
        <v> _</v>
      </c>
    </row>
    <row r="259" spans="1:9" ht="24.75" customHeight="1">
      <c r="A259" s="105" t="str">
        <f t="shared" si="6"/>
        <v> </v>
      </c>
      <c r="B259" s="91"/>
      <c r="C259" s="92"/>
      <c r="D259" s="93"/>
      <c r="E259" s="94"/>
      <c r="F259" s="93"/>
      <c r="G259" s="94"/>
      <c r="H259" s="18" t="str">
        <f t="shared" si="7"/>
        <v> _</v>
      </c>
      <c r="I259" s="18" t="str">
        <f>CONCATENATE(A259,"_",G259)</f>
        <v> _</v>
      </c>
    </row>
    <row r="260" spans="1:9" ht="24.75" customHeight="1">
      <c r="A260" s="105" t="str">
        <f t="shared" si="6"/>
        <v> </v>
      </c>
      <c r="B260" s="91"/>
      <c r="C260" s="92"/>
      <c r="D260" s="93"/>
      <c r="E260" s="94"/>
      <c r="F260" s="93"/>
      <c r="G260" s="94"/>
      <c r="H260" s="18" t="str">
        <f t="shared" si="7"/>
        <v> _</v>
      </c>
      <c r="I260" s="18" t="str">
        <f>CONCATENATE(A260,"_",G260)</f>
        <v> _</v>
      </c>
    </row>
    <row r="261" spans="1:9" ht="24.75" customHeight="1">
      <c r="A261" s="105" t="str">
        <f t="shared" si="6"/>
        <v> </v>
      </c>
      <c r="B261" s="91"/>
      <c r="C261" s="92"/>
      <c r="D261" s="93"/>
      <c r="E261" s="94"/>
      <c r="F261" s="93"/>
      <c r="G261" s="94"/>
      <c r="H261" s="18" t="str">
        <f t="shared" si="7"/>
        <v> _</v>
      </c>
      <c r="I261" s="18" t="str">
        <f>CONCATENATE(A261,"_",G261)</f>
        <v> _</v>
      </c>
    </row>
    <row r="262" spans="1:9" ht="24.75" customHeight="1">
      <c r="A262" s="105" t="str">
        <f t="shared" si="6"/>
        <v> </v>
      </c>
      <c r="B262" s="91"/>
      <c r="C262" s="92"/>
      <c r="D262" s="93"/>
      <c r="E262" s="94"/>
      <c r="F262" s="93"/>
      <c r="G262" s="94"/>
      <c r="H262" s="18" t="str">
        <f t="shared" si="7"/>
        <v> _</v>
      </c>
      <c r="I262" s="18" t="str">
        <f>CONCATENATE(A262,"_",G262)</f>
        <v> _</v>
      </c>
    </row>
    <row r="263" spans="1:9" ht="24.75" customHeight="1">
      <c r="A263" s="105" t="str">
        <f t="shared" si="6"/>
        <v> </v>
      </c>
      <c r="B263" s="91"/>
      <c r="C263" s="92"/>
      <c r="D263" s="93"/>
      <c r="E263" s="94"/>
      <c r="F263" s="93"/>
      <c r="G263" s="94"/>
      <c r="H263" s="18" t="str">
        <f t="shared" si="7"/>
        <v> _</v>
      </c>
      <c r="I263" s="18" t="str">
        <f>CONCATENATE(A263,"_",G263)</f>
        <v> _</v>
      </c>
    </row>
    <row r="264" spans="1:9" ht="24.75" customHeight="1">
      <c r="A264" s="105" t="str">
        <f t="shared" si="6"/>
        <v> </v>
      </c>
      <c r="B264" s="91"/>
      <c r="C264" s="92"/>
      <c r="D264" s="93"/>
      <c r="E264" s="94"/>
      <c r="F264" s="93"/>
      <c r="G264" s="94"/>
      <c r="H264" s="18" t="str">
        <f t="shared" si="7"/>
        <v> _</v>
      </c>
      <c r="I264" s="18" t="str">
        <f>CONCATENATE(A264,"_",G264)</f>
        <v> _</v>
      </c>
    </row>
    <row r="265" spans="1:9" ht="24.75" customHeight="1">
      <c r="A265" s="105" t="str">
        <f>IF(B265=0," ",MONTH(B265))</f>
        <v> </v>
      </c>
      <c r="B265" s="91"/>
      <c r="C265" s="92"/>
      <c r="D265" s="93"/>
      <c r="E265" s="94"/>
      <c r="F265" s="93"/>
      <c r="G265" s="94"/>
      <c r="H265" s="18" t="str">
        <f>CONCATENATE(A265,"_",E265)</f>
        <v> _</v>
      </c>
      <c r="I265" s="18" t="str">
        <f>CONCATENATE(A265,"_",G265)</f>
        <v> _</v>
      </c>
    </row>
    <row r="266" spans="1:9" ht="24.75" customHeight="1">
      <c r="A266" s="105" t="str">
        <f>IF(B266=0," ",MONTH(B266))</f>
        <v> </v>
      </c>
      <c r="B266" s="91"/>
      <c r="C266" s="92"/>
      <c r="D266" s="93"/>
      <c r="E266" s="94"/>
      <c r="F266" s="93"/>
      <c r="G266" s="94"/>
      <c r="H266" s="18" t="str">
        <f>CONCATENATE(A266,"_",E266)</f>
        <v> _</v>
      </c>
      <c r="I266" s="18" t="str">
        <f>CONCATENATE(A266,"_",G266)</f>
        <v> _</v>
      </c>
    </row>
    <row r="267" spans="1:9" ht="24.75" customHeight="1">
      <c r="A267" s="105" t="str">
        <f>IF(B267=0," ",MONTH(B267))</f>
        <v> </v>
      </c>
      <c r="B267" s="91"/>
      <c r="C267" s="92"/>
      <c r="D267" s="93"/>
      <c r="E267" s="94"/>
      <c r="F267" s="93"/>
      <c r="G267" s="94"/>
      <c r="H267" s="18" t="str">
        <f>CONCATENATE(A267,"_",E267)</f>
        <v> _</v>
      </c>
      <c r="I267" s="18" t="str">
        <f>CONCATENATE(A267,"_",G267)</f>
        <v> _</v>
      </c>
    </row>
    <row r="268" spans="1:9" ht="24.75" customHeight="1">
      <c r="A268" s="105"/>
      <c r="B268" s="91"/>
      <c r="C268" s="92"/>
      <c r="D268" s="93"/>
      <c r="E268" s="94"/>
      <c r="F268" s="93"/>
      <c r="G268" s="94"/>
      <c r="H268" s="18" t="str">
        <f aca="true" t="shared" si="8" ref="H268:H331">CONCATENATE(A268,"_",E268)</f>
        <v>_</v>
      </c>
      <c r="I268" s="18" t="str">
        <f>CONCATENATE(A268,"_",G268)</f>
        <v>_</v>
      </c>
    </row>
    <row r="269" spans="1:9" ht="24.75" customHeight="1">
      <c r="A269" s="105"/>
      <c r="B269" s="91"/>
      <c r="C269" s="92"/>
      <c r="D269" s="93"/>
      <c r="E269" s="94"/>
      <c r="F269" s="93"/>
      <c r="G269" s="94"/>
      <c r="H269" s="18" t="str">
        <f t="shared" si="8"/>
        <v>_</v>
      </c>
      <c r="I269" s="18" t="str">
        <f>CONCATENATE(A269,"_",G269)</f>
        <v>_</v>
      </c>
    </row>
    <row r="270" spans="1:9" ht="24.75" customHeight="1">
      <c r="A270" s="105"/>
      <c r="B270" s="91"/>
      <c r="C270" s="92"/>
      <c r="D270" s="93"/>
      <c r="E270" s="94"/>
      <c r="F270" s="93"/>
      <c r="G270" s="94"/>
      <c r="H270" s="18" t="str">
        <f t="shared" si="8"/>
        <v>_</v>
      </c>
      <c r="I270" s="18" t="str">
        <f>CONCATENATE(A270,"_",G270)</f>
        <v>_</v>
      </c>
    </row>
    <row r="271" spans="1:9" ht="24.75" customHeight="1">
      <c r="A271" s="105"/>
      <c r="B271" s="91"/>
      <c r="C271" s="92"/>
      <c r="D271" s="93"/>
      <c r="E271" s="94"/>
      <c r="F271" s="93"/>
      <c r="G271" s="94"/>
      <c r="H271" s="18" t="str">
        <f t="shared" si="8"/>
        <v>_</v>
      </c>
      <c r="I271" s="18" t="str">
        <f>CONCATENATE(A271,"_",G271)</f>
        <v>_</v>
      </c>
    </row>
    <row r="272" spans="1:9" ht="24.75" customHeight="1">
      <c r="A272" s="105"/>
      <c r="B272" s="91"/>
      <c r="C272" s="92"/>
      <c r="D272" s="93"/>
      <c r="E272" s="94"/>
      <c r="F272" s="93"/>
      <c r="G272" s="94"/>
      <c r="H272" s="18" t="str">
        <f t="shared" si="8"/>
        <v>_</v>
      </c>
      <c r="I272" s="18" t="str">
        <f>CONCATENATE(A272,"_",G272)</f>
        <v>_</v>
      </c>
    </row>
    <row r="273" spans="1:9" ht="24.75" customHeight="1">
      <c r="A273" s="105"/>
      <c r="B273" s="91"/>
      <c r="C273" s="92"/>
      <c r="D273" s="93"/>
      <c r="E273" s="94"/>
      <c r="F273" s="93"/>
      <c r="G273" s="94"/>
      <c r="H273" s="18" t="str">
        <f t="shared" si="8"/>
        <v>_</v>
      </c>
      <c r="I273" s="18" t="str">
        <f>CONCATENATE(A273,"_",G273)</f>
        <v>_</v>
      </c>
    </row>
    <row r="274" spans="1:9" ht="24.75" customHeight="1">
      <c r="A274" s="105"/>
      <c r="B274" s="91"/>
      <c r="C274" s="92"/>
      <c r="D274" s="93"/>
      <c r="E274" s="94"/>
      <c r="F274" s="93"/>
      <c r="G274" s="94"/>
      <c r="H274" s="18" t="str">
        <f t="shared" si="8"/>
        <v>_</v>
      </c>
      <c r="I274" s="18" t="str">
        <f>CONCATENATE(A274,"_",G274)</f>
        <v>_</v>
      </c>
    </row>
    <row r="275" spans="1:9" ht="24.75" customHeight="1">
      <c r="A275" s="105"/>
      <c r="B275" s="91"/>
      <c r="C275" s="92"/>
      <c r="D275" s="93"/>
      <c r="E275" s="94"/>
      <c r="F275" s="93"/>
      <c r="G275" s="94"/>
      <c r="H275" s="18" t="str">
        <f t="shared" si="8"/>
        <v>_</v>
      </c>
      <c r="I275" s="18" t="str">
        <f>CONCATENATE(A275,"_",G275)</f>
        <v>_</v>
      </c>
    </row>
    <row r="276" spans="1:9" ht="24.75" customHeight="1">
      <c r="A276" s="105"/>
      <c r="B276" s="91"/>
      <c r="C276" s="92"/>
      <c r="D276" s="93"/>
      <c r="E276" s="94"/>
      <c r="F276" s="93"/>
      <c r="G276" s="94"/>
      <c r="H276" s="18" t="str">
        <f t="shared" si="8"/>
        <v>_</v>
      </c>
      <c r="I276" s="18" t="str">
        <f>CONCATENATE(A276,"_",G276)</f>
        <v>_</v>
      </c>
    </row>
    <row r="277" spans="1:9" ht="24.75" customHeight="1">
      <c r="A277" s="105"/>
      <c r="B277" s="91"/>
      <c r="C277" s="92"/>
      <c r="D277" s="93"/>
      <c r="E277" s="94"/>
      <c r="F277" s="93"/>
      <c r="G277" s="94"/>
      <c r="H277" s="18" t="str">
        <f t="shared" si="8"/>
        <v>_</v>
      </c>
      <c r="I277" s="18" t="str">
        <f>CONCATENATE(A277,"_",G277)</f>
        <v>_</v>
      </c>
    </row>
    <row r="278" spans="1:9" ht="24.75" customHeight="1">
      <c r="A278" s="105"/>
      <c r="B278" s="91"/>
      <c r="C278" s="92"/>
      <c r="D278" s="93"/>
      <c r="E278" s="94"/>
      <c r="F278" s="93"/>
      <c r="G278" s="94"/>
      <c r="H278" s="18" t="str">
        <f t="shared" si="8"/>
        <v>_</v>
      </c>
      <c r="I278" s="18" t="str">
        <f>CONCATENATE(A278,"_",G278)</f>
        <v>_</v>
      </c>
    </row>
    <row r="279" spans="1:9" ht="24.75" customHeight="1">
      <c r="A279" s="105"/>
      <c r="B279" s="91"/>
      <c r="C279" s="92"/>
      <c r="D279" s="93"/>
      <c r="E279" s="94"/>
      <c r="F279" s="93"/>
      <c r="G279" s="94"/>
      <c r="H279" s="18" t="str">
        <f t="shared" si="8"/>
        <v>_</v>
      </c>
      <c r="I279" s="18" t="str">
        <f>CONCATENATE(A279,"_",G279)</f>
        <v>_</v>
      </c>
    </row>
    <row r="280" spans="1:9" ht="24.75" customHeight="1">
      <c r="A280" s="105"/>
      <c r="B280" s="91"/>
      <c r="C280" s="92"/>
      <c r="D280" s="93"/>
      <c r="E280" s="94"/>
      <c r="F280" s="93"/>
      <c r="G280" s="94"/>
      <c r="H280" s="18" t="str">
        <f t="shared" si="8"/>
        <v>_</v>
      </c>
      <c r="I280" s="18" t="str">
        <f>CONCATENATE(A280,"_",G280)</f>
        <v>_</v>
      </c>
    </row>
    <row r="281" spans="1:9" ht="24.75" customHeight="1">
      <c r="A281" s="105"/>
      <c r="B281" s="91"/>
      <c r="C281" s="92"/>
      <c r="D281" s="93"/>
      <c r="E281" s="94"/>
      <c r="F281" s="93"/>
      <c r="G281" s="94"/>
      <c r="H281" s="18" t="str">
        <f t="shared" si="8"/>
        <v>_</v>
      </c>
      <c r="I281" s="18" t="str">
        <f>CONCATENATE(A281,"_",G281)</f>
        <v>_</v>
      </c>
    </row>
    <row r="282" spans="1:9" ht="24.75" customHeight="1">
      <c r="A282" s="105"/>
      <c r="B282" s="91"/>
      <c r="C282" s="92"/>
      <c r="D282" s="93"/>
      <c r="E282" s="94"/>
      <c r="F282" s="93"/>
      <c r="G282" s="94"/>
      <c r="H282" s="18" t="str">
        <f t="shared" si="8"/>
        <v>_</v>
      </c>
      <c r="I282" s="18" t="str">
        <f>CONCATENATE(A282,"_",G282)</f>
        <v>_</v>
      </c>
    </row>
    <row r="283" spans="1:9" ht="24.75" customHeight="1">
      <c r="A283" s="105"/>
      <c r="B283" s="91"/>
      <c r="C283" s="92"/>
      <c r="D283" s="93"/>
      <c r="E283" s="94"/>
      <c r="F283" s="93"/>
      <c r="G283" s="94"/>
      <c r="H283" s="18" t="str">
        <f t="shared" si="8"/>
        <v>_</v>
      </c>
      <c r="I283" s="18" t="str">
        <f>CONCATENATE(A283,"_",G283)</f>
        <v>_</v>
      </c>
    </row>
    <row r="284" spans="1:9" ht="24.75" customHeight="1">
      <c r="A284" s="105"/>
      <c r="B284" s="91"/>
      <c r="C284" s="92"/>
      <c r="D284" s="93"/>
      <c r="E284" s="94"/>
      <c r="F284" s="93"/>
      <c r="G284" s="94"/>
      <c r="H284" s="18" t="str">
        <f t="shared" si="8"/>
        <v>_</v>
      </c>
      <c r="I284" s="18" t="str">
        <f>CONCATENATE(A284,"_",G284)</f>
        <v>_</v>
      </c>
    </row>
    <row r="285" spans="1:9" ht="24.75" customHeight="1">
      <c r="A285" s="105"/>
      <c r="B285" s="91"/>
      <c r="C285" s="92"/>
      <c r="D285" s="93"/>
      <c r="E285" s="94"/>
      <c r="F285" s="93"/>
      <c r="G285" s="94"/>
      <c r="H285" s="18" t="str">
        <f t="shared" si="8"/>
        <v>_</v>
      </c>
      <c r="I285" s="18" t="str">
        <f>CONCATENATE(A285,"_",G285)</f>
        <v>_</v>
      </c>
    </row>
    <row r="286" spans="1:9" ht="24.75" customHeight="1">
      <c r="A286" s="105"/>
      <c r="B286" s="91"/>
      <c r="C286" s="92"/>
      <c r="D286" s="93"/>
      <c r="E286" s="94"/>
      <c r="F286" s="93"/>
      <c r="G286" s="94"/>
      <c r="H286" s="18" t="str">
        <f t="shared" si="8"/>
        <v>_</v>
      </c>
      <c r="I286" s="18" t="str">
        <f>CONCATENATE(A286,"_",G286)</f>
        <v>_</v>
      </c>
    </row>
    <row r="287" spans="1:9" ht="24.75" customHeight="1">
      <c r="A287" s="105"/>
      <c r="B287" s="91"/>
      <c r="C287" s="92"/>
      <c r="D287" s="93"/>
      <c r="E287" s="94"/>
      <c r="F287" s="93"/>
      <c r="G287" s="94"/>
      <c r="H287" s="18" t="str">
        <f t="shared" si="8"/>
        <v>_</v>
      </c>
      <c r="I287" s="18" t="str">
        <f>CONCATENATE(A287,"_",G287)</f>
        <v>_</v>
      </c>
    </row>
    <row r="288" spans="1:9" ht="24.75" customHeight="1">
      <c r="A288" s="105"/>
      <c r="B288" s="91"/>
      <c r="C288" s="92"/>
      <c r="D288" s="93"/>
      <c r="E288" s="94"/>
      <c r="F288" s="93"/>
      <c r="G288" s="94"/>
      <c r="H288" s="18" t="str">
        <f t="shared" si="8"/>
        <v>_</v>
      </c>
      <c r="I288" s="18" t="str">
        <f>CONCATENATE(A288,"_",G288)</f>
        <v>_</v>
      </c>
    </row>
    <row r="289" spans="1:9" ht="24.75" customHeight="1">
      <c r="A289" s="105"/>
      <c r="B289" s="91"/>
      <c r="C289" s="92"/>
      <c r="D289" s="93"/>
      <c r="E289" s="94"/>
      <c r="F289" s="93"/>
      <c r="G289" s="94"/>
      <c r="H289" s="18" t="str">
        <f t="shared" si="8"/>
        <v>_</v>
      </c>
      <c r="I289" s="18" t="str">
        <f>CONCATENATE(A289,"_",G289)</f>
        <v>_</v>
      </c>
    </row>
    <row r="290" spans="1:9" ht="24.75" customHeight="1">
      <c r="A290" s="105"/>
      <c r="B290" s="91"/>
      <c r="C290" s="92"/>
      <c r="D290" s="93"/>
      <c r="E290" s="94"/>
      <c r="F290" s="93"/>
      <c r="G290" s="94"/>
      <c r="H290" s="18" t="str">
        <f t="shared" si="8"/>
        <v>_</v>
      </c>
      <c r="I290" s="18" t="str">
        <f>CONCATENATE(A290,"_",G290)</f>
        <v>_</v>
      </c>
    </row>
    <row r="291" spans="1:9" ht="24.75" customHeight="1">
      <c r="A291" s="105"/>
      <c r="B291" s="91"/>
      <c r="C291" s="92"/>
      <c r="D291" s="93"/>
      <c r="E291" s="94"/>
      <c r="F291" s="93"/>
      <c r="G291" s="94"/>
      <c r="H291" s="18" t="str">
        <f t="shared" si="8"/>
        <v>_</v>
      </c>
      <c r="I291" s="18" t="str">
        <f>CONCATENATE(A291,"_",G291)</f>
        <v>_</v>
      </c>
    </row>
    <row r="292" spans="1:9" ht="24.75" customHeight="1">
      <c r="A292" s="105"/>
      <c r="B292" s="91"/>
      <c r="C292" s="92"/>
      <c r="D292" s="93"/>
      <c r="E292" s="94"/>
      <c r="F292" s="93"/>
      <c r="G292" s="94"/>
      <c r="H292" s="18" t="str">
        <f t="shared" si="8"/>
        <v>_</v>
      </c>
      <c r="I292" s="18" t="str">
        <f>CONCATENATE(A292,"_",G292)</f>
        <v>_</v>
      </c>
    </row>
    <row r="293" spans="1:9" ht="24.75" customHeight="1">
      <c r="A293" s="105"/>
      <c r="B293" s="91"/>
      <c r="C293" s="92"/>
      <c r="D293" s="93"/>
      <c r="E293" s="94"/>
      <c r="F293" s="93"/>
      <c r="G293" s="94"/>
      <c r="H293" s="18" t="str">
        <f t="shared" si="8"/>
        <v>_</v>
      </c>
      <c r="I293" s="18" t="str">
        <f>CONCATENATE(A293,"_",G293)</f>
        <v>_</v>
      </c>
    </row>
    <row r="294" spans="1:9" ht="24.75" customHeight="1">
      <c r="A294" s="105"/>
      <c r="B294" s="91"/>
      <c r="C294" s="92"/>
      <c r="D294" s="93"/>
      <c r="E294" s="94"/>
      <c r="F294" s="93"/>
      <c r="G294" s="94"/>
      <c r="H294" s="18" t="str">
        <f t="shared" si="8"/>
        <v>_</v>
      </c>
      <c r="I294" s="18" t="str">
        <f>CONCATENATE(A294,"_",G294)</f>
        <v>_</v>
      </c>
    </row>
    <row r="295" spans="1:9" ht="24.75" customHeight="1">
      <c r="A295" s="105"/>
      <c r="B295" s="91"/>
      <c r="C295" s="92"/>
      <c r="D295" s="93"/>
      <c r="E295" s="94"/>
      <c r="F295" s="93"/>
      <c r="G295" s="94"/>
      <c r="H295" s="18" t="str">
        <f t="shared" si="8"/>
        <v>_</v>
      </c>
      <c r="I295" s="18" t="str">
        <f>CONCATENATE(A295,"_",G295)</f>
        <v>_</v>
      </c>
    </row>
    <row r="296" spans="1:9" ht="24.75" customHeight="1">
      <c r="A296" s="105"/>
      <c r="B296" s="91"/>
      <c r="C296" s="92"/>
      <c r="D296" s="93"/>
      <c r="E296" s="94"/>
      <c r="F296" s="93"/>
      <c r="G296" s="94"/>
      <c r="H296" s="18" t="str">
        <f t="shared" si="8"/>
        <v>_</v>
      </c>
      <c r="I296" s="18" t="str">
        <f>CONCATENATE(A296,"_",G296)</f>
        <v>_</v>
      </c>
    </row>
    <row r="297" spans="1:9" ht="24.75" customHeight="1">
      <c r="A297" s="105"/>
      <c r="B297" s="91"/>
      <c r="C297" s="92"/>
      <c r="D297" s="93"/>
      <c r="E297" s="94"/>
      <c r="F297" s="93"/>
      <c r="G297" s="94"/>
      <c r="H297" s="18" t="str">
        <f t="shared" si="8"/>
        <v>_</v>
      </c>
      <c r="I297" s="18" t="str">
        <f>CONCATENATE(A297,"_",G297)</f>
        <v>_</v>
      </c>
    </row>
    <row r="298" spans="1:9" ht="24.75" customHeight="1">
      <c r="A298" s="105"/>
      <c r="B298" s="91"/>
      <c r="C298" s="92"/>
      <c r="D298" s="93"/>
      <c r="E298" s="94"/>
      <c r="F298" s="93"/>
      <c r="G298" s="94"/>
      <c r="H298" s="18" t="str">
        <f t="shared" si="8"/>
        <v>_</v>
      </c>
      <c r="I298" s="18" t="str">
        <f>CONCATENATE(A298,"_",G298)</f>
        <v>_</v>
      </c>
    </row>
    <row r="299" spans="1:9" ht="24.75" customHeight="1">
      <c r="A299" s="105"/>
      <c r="B299" s="91"/>
      <c r="C299" s="92"/>
      <c r="D299" s="93"/>
      <c r="E299" s="94"/>
      <c r="F299" s="93"/>
      <c r="G299" s="94"/>
      <c r="H299" s="18" t="str">
        <f t="shared" si="8"/>
        <v>_</v>
      </c>
      <c r="I299" s="18" t="str">
        <f>CONCATENATE(A299,"_",G299)</f>
        <v>_</v>
      </c>
    </row>
    <row r="300" spans="1:9" ht="24.75" customHeight="1">
      <c r="A300" s="105"/>
      <c r="B300" s="91"/>
      <c r="C300" s="92"/>
      <c r="D300" s="93"/>
      <c r="E300" s="94"/>
      <c r="F300" s="93"/>
      <c r="G300" s="94"/>
      <c r="H300" s="18" t="str">
        <f t="shared" si="8"/>
        <v>_</v>
      </c>
      <c r="I300" s="18" t="str">
        <f>CONCATENATE(A300,"_",G300)</f>
        <v>_</v>
      </c>
    </row>
    <row r="301" spans="1:9" ht="24.75" customHeight="1">
      <c r="A301" s="105"/>
      <c r="B301" s="91"/>
      <c r="C301" s="92"/>
      <c r="D301" s="93"/>
      <c r="E301" s="94"/>
      <c r="F301" s="93"/>
      <c r="G301" s="94"/>
      <c r="H301" s="18" t="str">
        <f t="shared" si="8"/>
        <v>_</v>
      </c>
      <c r="I301" s="18" t="str">
        <f>CONCATENATE(A301,"_",G301)</f>
        <v>_</v>
      </c>
    </row>
    <row r="302" spans="1:9" ht="24.75" customHeight="1">
      <c r="A302" s="105"/>
      <c r="B302" s="91"/>
      <c r="C302" s="92"/>
      <c r="D302" s="93"/>
      <c r="E302" s="94"/>
      <c r="F302" s="93"/>
      <c r="G302" s="94"/>
      <c r="H302" s="18" t="str">
        <f t="shared" si="8"/>
        <v>_</v>
      </c>
      <c r="I302" s="18" t="str">
        <f>CONCATENATE(A302,"_",G302)</f>
        <v>_</v>
      </c>
    </row>
    <row r="303" spans="1:9" ht="24.75" customHeight="1">
      <c r="A303" s="105"/>
      <c r="B303" s="91"/>
      <c r="C303" s="92"/>
      <c r="D303" s="93"/>
      <c r="E303" s="94"/>
      <c r="F303" s="93"/>
      <c r="G303" s="94"/>
      <c r="H303" s="18" t="str">
        <f t="shared" si="8"/>
        <v>_</v>
      </c>
      <c r="I303" s="18" t="str">
        <f>CONCATENATE(A303,"_",G303)</f>
        <v>_</v>
      </c>
    </row>
    <row r="304" spans="1:9" ht="24.75" customHeight="1">
      <c r="A304" s="105"/>
      <c r="B304" s="91"/>
      <c r="C304" s="92"/>
      <c r="D304" s="93"/>
      <c r="E304" s="94"/>
      <c r="F304" s="93"/>
      <c r="G304" s="94"/>
      <c r="H304" s="18" t="str">
        <f t="shared" si="8"/>
        <v>_</v>
      </c>
      <c r="I304" s="18" t="str">
        <f>CONCATENATE(A304,"_",G304)</f>
        <v>_</v>
      </c>
    </row>
    <row r="305" spans="1:9" ht="24.75" customHeight="1">
      <c r="A305" s="105"/>
      <c r="B305" s="91"/>
      <c r="C305" s="92"/>
      <c r="D305" s="93"/>
      <c r="E305" s="94"/>
      <c r="F305" s="93"/>
      <c r="G305" s="94"/>
      <c r="H305" s="18" t="str">
        <f t="shared" si="8"/>
        <v>_</v>
      </c>
      <c r="I305" s="18" t="str">
        <f>CONCATENATE(A305,"_",G305)</f>
        <v>_</v>
      </c>
    </row>
    <row r="306" spans="1:9" ht="24.75" customHeight="1">
      <c r="A306" s="105"/>
      <c r="B306" s="91"/>
      <c r="C306" s="92"/>
      <c r="D306" s="93"/>
      <c r="E306" s="94"/>
      <c r="F306" s="93"/>
      <c r="G306" s="94"/>
      <c r="H306" s="18" t="str">
        <f t="shared" si="8"/>
        <v>_</v>
      </c>
      <c r="I306" s="18" t="str">
        <f>CONCATENATE(A306,"_",G306)</f>
        <v>_</v>
      </c>
    </row>
    <row r="307" spans="1:9" ht="24.75" customHeight="1">
      <c r="A307" s="105"/>
      <c r="B307" s="91"/>
      <c r="C307" s="92"/>
      <c r="D307" s="93"/>
      <c r="E307" s="94"/>
      <c r="F307" s="93"/>
      <c r="G307" s="94"/>
      <c r="H307" s="18" t="str">
        <f t="shared" si="8"/>
        <v>_</v>
      </c>
      <c r="I307" s="18" t="str">
        <f>CONCATENATE(A307,"_",G307)</f>
        <v>_</v>
      </c>
    </row>
    <row r="308" spans="1:9" ht="24.75" customHeight="1">
      <c r="A308" s="105"/>
      <c r="B308" s="91"/>
      <c r="C308" s="92"/>
      <c r="D308" s="93"/>
      <c r="E308" s="94"/>
      <c r="F308" s="93"/>
      <c r="G308" s="94"/>
      <c r="H308" s="18" t="str">
        <f t="shared" si="8"/>
        <v>_</v>
      </c>
      <c r="I308" s="18" t="str">
        <f>CONCATENATE(A308,"_",G308)</f>
        <v>_</v>
      </c>
    </row>
    <row r="309" spans="1:9" ht="24.75" customHeight="1">
      <c r="A309" s="105"/>
      <c r="B309" s="91"/>
      <c r="C309" s="92"/>
      <c r="D309" s="93"/>
      <c r="E309" s="94"/>
      <c r="F309" s="93"/>
      <c r="G309" s="94"/>
      <c r="H309" s="18" t="str">
        <f t="shared" si="8"/>
        <v>_</v>
      </c>
      <c r="I309" s="18" t="str">
        <f>CONCATENATE(A309,"_",G309)</f>
        <v>_</v>
      </c>
    </row>
    <row r="310" spans="1:9" ht="24.75" customHeight="1">
      <c r="A310" s="105"/>
      <c r="B310" s="91"/>
      <c r="C310" s="92"/>
      <c r="D310" s="93"/>
      <c r="E310" s="94"/>
      <c r="F310" s="93"/>
      <c r="G310" s="94"/>
      <c r="H310" s="18" t="str">
        <f t="shared" si="8"/>
        <v>_</v>
      </c>
      <c r="I310" s="18" t="str">
        <f>CONCATENATE(A310,"_",G310)</f>
        <v>_</v>
      </c>
    </row>
    <row r="311" spans="1:9" ht="24.75" customHeight="1">
      <c r="A311" s="105"/>
      <c r="B311" s="91"/>
      <c r="C311" s="92"/>
      <c r="D311" s="93"/>
      <c r="E311" s="94"/>
      <c r="F311" s="93"/>
      <c r="G311" s="94"/>
      <c r="H311" s="18" t="str">
        <f t="shared" si="8"/>
        <v>_</v>
      </c>
      <c r="I311" s="18" t="str">
        <f>CONCATENATE(A311,"_",G311)</f>
        <v>_</v>
      </c>
    </row>
    <row r="312" spans="1:9" ht="24.75" customHeight="1">
      <c r="A312" s="105"/>
      <c r="B312" s="91"/>
      <c r="C312" s="92"/>
      <c r="D312" s="93"/>
      <c r="E312" s="94"/>
      <c r="F312" s="93"/>
      <c r="G312" s="94"/>
      <c r="H312" s="18" t="str">
        <f t="shared" si="8"/>
        <v>_</v>
      </c>
      <c r="I312" s="18" t="str">
        <f>CONCATENATE(A312,"_",G312)</f>
        <v>_</v>
      </c>
    </row>
    <row r="313" spans="1:9" ht="24.75" customHeight="1">
      <c r="A313" s="105"/>
      <c r="B313" s="91"/>
      <c r="C313" s="92"/>
      <c r="D313" s="93"/>
      <c r="E313" s="94"/>
      <c r="F313" s="93"/>
      <c r="G313" s="94"/>
      <c r="H313" s="18" t="str">
        <f t="shared" si="8"/>
        <v>_</v>
      </c>
      <c r="I313" s="18" t="str">
        <f>CONCATENATE(A313,"_",G313)</f>
        <v>_</v>
      </c>
    </row>
    <row r="314" spans="1:9" ht="24.75" customHeight="1">
      <c r="A314" s="105"/>
      <c r="B314" s="91"/>
      <c r="C314" s="92"/>
      <c r="D314" s="93"/>
      <c r="E314" s="94"/>
      <c r="F314" s="93"/>
      <c r="G314" s="94"/>
      <c r="H314" s="18" t="str">
        <f t="shared" si="8"/>
        <v>_</v>
      </c>
      <c r="I314" s="18" t="str">
        <f>CONCATENATE(A314,"_",G314)</f>
        <v>_</v>
      </c>
    </row>
    <row r="315" spans="1:9" ht="24.75" customHeight="1">
      <c r="A315" s="105"/>
      <c r="B315" s="91"/>
      <c r="C315" s="92"/>
      <c r="D315" s="93"/>
      <c r="E315" s="94"/>
      <c r="F315" s="93"/>
      <c r="G315" s="94"/>
      <c r="H315" s="18" t="str">
        <f t="shared" si="8"/>
        <v>_</v>
      </c>
      <c r="I315" s="18" t="str">
        <f>CONCATENATE(A315,"_",G315)</f>
        <v>_</v>
      </c>
    </row>
    <row r="316" spans="1:9" ht="24.75" customHeight="1">
      <c r="A316" s="105"/>
      <c r="B316" s="91"/>
      <c r="C316" s="92"/>
      <c r="D316" s="93"/>
      <c r="E316" s="94"/>
      <c r="F316" s="93"/>
      <c r="G316" s="94"/>
      <c r="H316" s="18" t="str">
        <f t="shared" si="8"/>
        <v>_</v>
      </c>
      <c r="I316" s="18" t="str">
        <f>CONCATENATE(A316,"_",G316)</f>
        <v>_</v>
      </c>
    </row>
    <row r="317" spans="1:9" ht="24.75" customHeight="1">
      <c r="A317" s="105"/>
      <c r="B317" s="91"/>
      <c r="C317" s="92"/>
      <c r="D317" s="93"/>
      <c r="E317" s="94"/>
      <c r="F317" s="93"/>
      <c r="G317" s="94"/>
      <c r="H317" s="18" t="str">
        <f t="shared" si="8"/>
        <v>_</v>
      </c>
      <c r="I317" s="18" t="str">
        <f>CONCATENATE(A317,"_",G317)</f>
        <v>_</v>
      </c>
    </row>
    <row r="318" spans="1:9" ht="24.75" customHeight="1">
      <c r="A318" s="105"/>
      <c r="B318" s="91"/>
      <c r="C318" s="92"/>
      <c r="D318" s="93"/>
      <c r="E318" s="94"/>
      <c r="F318" s="93"/>
      <c r="G318" s="94"/>
      <c r="H318" s="18" t="str">
        <f t="shared" si="8"/>
        <v>_</v>
      </c>
      <c r="I318" s="18" t="str">
        <f>CONCATENATE(A318,"_",G318)</f>
        <v>_</v>
      </c>
    </row>
    <row r="319" spans="1:9" ht="24.75" customHeight="1">
      <c r="A319" s="105"/>
      <c r="B319" s="91"/>
      <c r="C319" s="92"/>
      <c r="D319" s="93"/>
      <c r="E319" s="94"/>
      <c r="F319" s="93"/>
      <c r="G319" s="94"/>
      <c r="H319" s="18" t="str">
        <f t="shared" si="8"/>
        <v>_</v>
      </c>
      <c r="I319" s="18" t="str">
        <f>CONCATENATE(A319,"_",G319)</f>
        <v>_</v>
      </c>
    </row>
    <row r="320" spans="1:9" ht="24.75" customHeight="1">
      <c r="A320" s="105"/>
      <c r="B320" s="91"/>
      <c r="C320" s="92"/>
      <c r="D320" s="93"/>
      <c r="E320" s="94"/>
      <c r="F320" s="93"/>
      <c r="G320" s="94"/>
      <c r="H320" s="18" t="str">
        <f t="shared" si="8"/>
        <v>_</v>
      </c>
      <c r="I320" s="18" t="str">
        <f>CONCATENATE(A320,"_",G320)</f>
        <v>_</v>
      </c>
    </row>
    <row r="321" spans="1:9" ht="24.75" customHeight="1">
      <c r="A321" s="105"/>
      <c r="B321" s="91"/>
      <c r="C321" s="92"/>
      <c r="D321" s="93"/>
      <c r="E321" s="94"/>
      <c r="F321" s="93"/>
      <c r="G321" s="94"/>
      <c r="H321" s="18" t="str">
        <f t="shared" si="8"/>
        <v>_</v>
      </c>
      <c r="I321" s="18" t="str">
        <f>CONCATENATE(A321,"_",G321)</f>
        <v>_</v>
      </c>
    </row>
    <row r="322" spans="1:9" ht="24.75" customHeight="1">
      <c r="A322" s="105"/>
      <c r="B322" s="91"/>
      <c r="C322" s="92"/>
      <c r="D322" s="93"/>
      <c r="E322" s="94"/>
      <c r="F322" s="93"/>
      <c r="G322" s="94"/>
      <c r="H322" s="18" t="str">
        <f t="shared" si="8"/>
        <v>_</v>
      </c>
      <c r="I322" s="18" t="str">
        <f>CONCATENATE(A322,"_",G322)</f>
        <v>_</v>
      </c>
    </row>
    <row r="323" spans="1:9" ht="24.75" customHeight="1">
      <c r="A323" s="105"/>
      <c r="B323" s="91"/>
      <c r="C323" s="92"/>
      <c r="D323" s="93"/>
      <c r="E323" s="94"/>
      <c r="F323" s="93"/>
      <c r="G323" s="94"/>
      <c r="H323" s="18" t="str">
        <f t="shared" si="8"/>
        <v>_</v>
      </c>
      <c r="I323" s="18" t="str">
        <f>CONCATENATE(A323,"_",G323)</f>
        <v>_</v>
      </c>
    </row>
    <row r="324" spans="1:9" ht="24.75" customHeight="1">
      <c r="A324" s="105"/>
      <c r="B324" s="91"/>
      <c r="C324" s="92"/>
      <c r="D324" s="93"/>
      <c r="E324" s="94"/>
      <c r="F324" s="93"/>
      <c r="G324" s="94"/>
      <c r="H324" s="18" t="str">
        <f t="shared" si="8"/>
        <v>_</v>
      </c>
      <c r="I324" s="18" t="str">
        <f>CONCATENATE(A324,"_",G324)</f>
        <v>_</v>
      </c>
    </row>
    <row r="325" spans="1:9" ht="24.75" customHeight="1">
      <c r="A325" s="105"/>
      <c r="B325" s="91"/>
      <c r="C325" s="92"/>
      <c r="D325" s="93"/>
      <c r="E325" s="94"/>
      <c r="F325" s="93"/>
      <c r="G325" s="94"/>
      <c r="H325" s="18" t="str">
        <f t="shared" si="8"/>
        <v>_</v>
      </c>
      <c r="I325" s="18" t="str">
        <f>CONCATENATE(A325,"_",G325)</f>
        <v>_</v>
      </c>
    </row>
    <row r="326" spans="1:9" ht="24.75" customHeight="1">
      <c r="A326" s="105"/>
      <c r="B326" s="91"/>
      <c r="C326" s="92"/>
      <c r="D326" s="93"/>
      <c r="E326" s="94"/>
      <c r="F326" s="93"/>
      <c r="G326" s="94"/>
      <c r="H326" s="18" t="str">
        <f t="shared" si="8"/>
        <v>_</v>
      </c>
      <c r="I326" s="18" t="str">
        <f>CONCATENATE(A326,"_",G326)</f>
        <v>_</v>
      </c>
    </row>
    <row r="327" spans="1:9" ht="24.75" customHeight="1">
      <c r="A327" s="105"/>
      <c r="B327" s="91"/>
      <c r="C327" s="92"/>
      <c r="D327" s="93"/>
      <c r="E327" s="94"/>
      <c r="F327" s="93"/>
      <c r="G327" s="94"/>
      <c r="H327" s="18" t="str">
        <f t="shared" si="8"/>
        <v>_</v>
      </c>
      <c r="I327" s="18" t="str">
        <f>CONCATENATE(A327,"_",G327)</f>
        <v>_</v>
      </c>
    </row>
    <row r="328" spans="1:9" ht="24.75" customHeight="1">
      <c r="A328" s="105"/>
      <c r="B328" s="91"/>
      <c r="C328" s="92"/>
      <c r="D328" s="93"/>
      <c r="E328" s="94"/>
      <c r="F328" s="93"/>
      <c r="G328" s="94"/>
      <c r="H328" s="18" t="str">
        <f t="shared" si="8"/>
        <v>_</v>
      </c>
      <c r="I328" s="18" t="str">
        <f>CONCATENATE(A328,"_",G328)</f>
        <v>_</v>
      </c>
    </row>
    <row r="329" spans="1:9" ht="24.75" customHeight="1">
      <c r="A329" s="105"/>
      <c r="B329" s="91"/>
      <c r="C329" s="92"/>
      <c r="D329" s="93"/>
      <c r="E329" s="94"/>
      <c r="F329" s="93"/>
      <c r="G329" s="94"/>
      <c r="H329" s="18" t="str">
        <f t="shared" si="8"/>
        <v>_</v>
      </c>
      <c r="I329" s="18" t="str">
        <f>CONCATENATE(A329,"_",G329)</f>
        <v>_</v>
      </c>
    </row>
    <row r="330" spans="1:9" ht="24.75" customHeight="1">
      <c r="A330" s="105"/>
      <c r="B330" s="91"/>
      <c r="C330" s="92"/>
      <c r="D330" s="93"/>
      <c r="E330" s="94"/>
      <c r="F330" s="93"/>
      <c r="G330" s="94"/>
      <c r="H330" s="18" t="str">
        <f t="shared" si="8"/>
        <v>_</v>
      </c>
      <c r="I330" s="18" t="str">
        <f>CONCATENATE(A330,"_",G330)</f>
        <v>_</v>
      </c>
    </row>
    <row r="331" spans="1:9" ht="24.75" customHeight="1">
      <c r="A331" s="105"/>
      <c r="B331" s="91"/>
      <c r="C331" s="92"/>
      <c r="D331" s="93"/>
      <c r="E331" s="94"/>
      <c r="F331" s="93"/>
      <c r="G331" s="94"/>
      <c r="H331" s="18" t="str">
        <f t="shared" si="8"/>
        <v>_</v>
      </c>
      <c r="I331" s="18" t="str">
        <f>CONCATENATE(A331,"_",G331)</f>
        <v>_</v>
      </c>
    </row>
    <row r="332" spans="1:9" ht="24.75" customHeight="1">
      <c r="A332" s="105"/>
      <c r="B332" s="91"/>
      <c r="C332" s="92"/>
      <c r="D332" s="93"/>
      <c r="E332" s="94"/>
      <c r="F332" s="93"/>
      <c r="G332" s="94"/>
      <c r="H332" s="18" t="str">
        <f aca="true" t="shared" si="9" ref="H332:H395">CONCATENATE(A332,"_",E332)</f>
        <v>_</v>
      </c>
      <c r="I332" s="18" t="str">
        <f>CONCATENATE(A332,"_",G332)</f>
        <v>_</v>
      </c>
    </row>
    <row r="333" spans="1:9" ht="24.75" customHeight="1">
      <c r="A333" s="105"/>
      <c r="B333" s="91"/>
      <c r="C333" s="92"/>
      <c r="D333" s="93"/>
      <c r="E333" s="94"/>
      <c r="F333" s="93"/>
      <c r="G333" s="94"/>
      <c r="H333" s="18" t="str">
        <f t="shared" si="9"/>
        <v>_</v>
      </c>
      <c r="I333" s="18" t="str">
        <f>CONCATENATE(A333,"_",G333)</f>
        <v>_</v>
      </c>
    </row>
    <row r="334" spans="1:9" ht="24.75" customHeight="1">
      <c r="A334" s="105"/>
      <c r="B334" s="91"/>
      <c r="C334" s="92"/>
      <c r="D334" s="93"/>
      <c r="E334" s="94"/>
      <c r="F334" s="93"/>
      <c r="G334" s="94"/>
      <c r="H334" s="18" t="str">
        <f t="shared" si="9"/>
        <v>_</v>
      </c>
      <c r="I334" s="18" t="str">
        <f>CONCATENATE(A334,"_",G334)</f>
        <v>_</v>
      </c>
    </row>
    <row r="335" spans="1:9" ht="24.75" customHeight="1">
      <c r="A335" s="105"/>
      <c r="B335" s="91"/>
      <c r="C335" s="92"/>
      <c r="D335" s="93"/>
      <c r="E335" s="94"/>
      <c r="F335" s="93"/>
      <c r="G335" s="94"/>
      <c r="H335" s="18" t="str">
        <f t="shared" si="9"/>
        <v>_</v>
      </c>
      <c r="I335" s="18" t="str">
        <f>CONCATENATE(A335,"_",G335)</f>
        <v>_</v>
      </c>
    </row>
    <row r="336" spans="1:9" ht="24.75" customHeight="1">
      <c r="A336" s="105"/>
      <c r="B336" s="91"/>
      <c r="C336" s="92"/>
      <c r="D336" s="93"/>
      <c r="E336" s="94"/>
      <c r="F336" s="93"/>
      <c r="G336" s="94"/>
      <c r="H336" s="18" t="str">
        <f t="shared" si="9"/>
        <v>_</v>
      </c>
      <c r="I336" s="18" t="str">
        <f>CONCATENATE(A336,"_",G336)</f>
        <v>_</v>
      </c>
    </row>
    <row r="337" spans="1:9" ht="24.75" customHeight="1">
      <c r="A337" s="105"/>
      <c r="B337" s="91"/>
      <c r="C337" s="92"/>
      <c r="D337" s="93"/>
      <c r="E337" s="94"/>
      <c r="F337" s="93"/>
      <c r="G337" s="94"/>
      <c r="H337" s="18" t="str">
        <f t="shared" si="9"/>
        <v>_</v>
      </c>
      <c r="I337" s="18" t="str">
        <f>CONCATENATE(A337,"_",G337)</f>
        <v>_</v>
      </c>
    </row>
    <row r="338" spans="1:9" ht="24.75" customHeight="1">
      <c r="A338" s="105"/>
      <c r="B338" s="91"/>
      <c r="C338" s="92"/>
      <c r="D338" s="93"/>
      <c r="E338" s="94"/>
      <c r="F338" s="93"/>
      <c r="G338" s="94"/>
      <c r="H338" s="18" t="str">
        <f t="shared" si="9"/>
        <v>_</v>
      </c>
      <c r="I338" s="18" t="str">
        <f>CONCATENATE(A338,"_",G338)</f>
        <v>_</v>
      </c>
    </row>
    <row r="339" spans="1:9" ht="24.75" customHeight="1">
      <c r="A339" s="105"/>
      <c r="B339" s="91"/>
      <c r="C339" s="92"/>
      <c r="D339" s="93"/>
      <c r="E339" s="94"/>
      <c r="F339" s="93"/>
      <c r="G339" s="94"/>
      <c r="H339" s="18" t="str">
        <f t="shared" si="9"/>
        <v>_</v>
      </c>
      <c r="I339" s="18" t="str">
        <f>CONCATENATE(A339,"_",G339)</f>
        <v>_</v>
      </c>
    </row>
    <row r="340" spans="1:9" ht="24.75" customHeight="1">
      <c r="A340" s="105"/>
      <c r="B340" s="91"/>
      <c r="C340" s="92"/>
      <c r="D340" s="93"/>
      <c r="E340" s="94"/>
      <c r="F340" s="93"/>
      <c r="G340" s="94"/>
      <c r="H340" s="18" t="str">
        <f t="shared" si="9"/>
        <v>_</v>
      </c>
      <c r="I340" s="18" t="str">
        <f>CONCATENATE(A340,"_",G340)</f>
        <v>_</v>
      </c>
    </row>
    <row r="341" spans="1:9" ht="24.75" customHeight="1">
      <c r="A341" s="105"/>
      <c r="B341" s="91"/>
      <c r="C341" s="92"/>
      <c r="D341" s="93"/>
      <c r="E341" s="94"/>
      <c r="F341" s="93"/>
      <c r="G341" s="94"/>
      <c r="H341" s="18" t="str">
        <f t="shared" si="9"/>
        <v>_</v>
      </c>
      <c r="I341" s="18" t="str">
        <f>CONCATENATE(A341,"_",G341)</f>
        <v>_</v>
      </c>
    </row>
    <row r="342" spans="1:9" ht="24.75" customHeight="1">
      <c r="A342" s="105"/>
      <c r="B342" s="91"/>
      <c r="C342" s="92"/>
      <c r="D342" s="93"/>
      <c r="E342" s="94"/>
      <c r="F342" s="93"/>
      <c r="G342" s="94"/>
      <c r="H342" s="18" t="str">
        <f t="shared" si="9"/>
        <v>_</v>
      </c>
      <c r="I342" s="18" t="str">
        <f>CONCATENATE(A342,"_",G342)</f>
        <v>_</v>
      </c>
    </row>
    <row r="343" spans="1:9" ht="24.75" customHeight="1">
      <c r="A343" s="105"/>
      <c r="B343" s="91"/>
      <c r="C343" s="92"/>
      <c r="D343" s="93"/>
      <c r="E343" s="94"/>
      <c r="F343" s="93"/>
      <c r="G343" s="94"/>
      <c r="H343" s="18" t="str">
        <f t="shared" si="9"/>
        <v>_</v>
      </c>
      <c r="I343" s="18" t="str">
        <f>CONCATENATE(A343,"_",G343)</f>
        <v>_</v>
      </c>
    </row>
    <row r="344" spans="1:9" ht="24.75" customHeight="1">
      <c r="A344" s="105"/>
      <c r="B344" s="91"/>
      <c r="C344" s="92"/>
      <c r="D344" s="93"/>
      <c r="E344" s="94"/>
      <c r="F344" s="93"/>
      <c r="G344" s="94"/>
      <c r="H344" s="18" t="str">
        <f t="shared" si="9"/>
        <v>_</v>
      </c>
      <c r="I344" s="18" t="str">
        <f>CONCATENATE(A344,"_",G344)</f>
        <v>_</v>
      </c>
    </row>
    <row r="345" spans="1:9" ht="24.75" customHeight="1">
      <c r="A345" s="105"/>
      <c r="B345" s="91"/>
      <c r="C345" s="92"/>
      <c r="D345" s="93"/>
      <c r="E345" s="94"/>
      <c r="F345" s="93"/>
      <c r="G345" s="94"/>
      <c r="H345" s="18" t="str">
        <f t="shared" si="9"/>
        <v>_</v>
      </c>
      <c r="I345" s="18" t="str">
        <f>CONCATENATE(A345,"_",G345)</f>
        <v>_</v>
      </c>
    </row>
    <row r="346" spans="1:9" ht="24.75" customHeight="1">
      <c r="A346" s="105"/>
      <c r="B346" s="91"/>
      <c r="C346" s="92"/>
      <c r="D346" s="93"/>
      <c r="E346" s="94"/>
      <c r="F346" s="93"/>
      <c r="G346" s="94"/>
      <c r="H346" s="18" t="str">
        <f t="shared" si="9"/>
        <v>_</v>
      </c>
      <c r="I346" s="18" t="str">
        <f>CONCATENATE(A346,"_",G346)</f>
        <v>_</v>
      </c>
    </row>
    <row r="347" spans="1:9" ht="24.75" customHeight="1">
      <c r="A347" s="105"/>
      <c r="B347" s="91"/>
      <c r="C347" s="92"/>
      <c r="D347" s="93"/>
      <c r="E347" s="94"/>
      <c r="F347" s="93"/>
      <c r="G347" s="94"/>
      <c r="H347" s="18" t="str">
        <f t="shared" si="9"/>
        <v>_</v>
      </c>
      <c r="I347" s="18" t="str">
        <f>CONCATENATE(A347,"_",G347)</f>
        <v>_</v>
      </c>
    </row>
    <row r="348" spans="1:9" ht="24.75" customHeight="1">
      <c r="A348" s="105"/>
      <c r="B348" s="91"/>
      <c r="C348" s="92"/>
      <c r="D348" s="93"/>
      <c r="E348" s="94"/>
      <c r="F348" s="93"/>
      <c r="G348" s="94"/>
      <c r="H348" s="18" t="str">
        <f t="shared" si="9"/>
        <v>_</v>
      </c>
      <c r="I348" s="18" t="str">
        <f>CONCATENATE(A348,"_",G348)</f>
        <v>_</v>
      </c>
    </row>
    <row r="349" spans="1:9" ht="24.75" customHeight="1">
      <c r="A349" s="105"/>
      <c r="B349" s="91"/>
      <c r="C349" s="92"/>
      <c r="D349" s="93"/>
      <c r="E349" s="94"/>
      <c r="F349" s="93"/>
      <c r="G349" s="94"/>
      <c r="H349" s="18" t="str">
        <f t="shared" si="9"/>
        <v>_</v>
      </c>
      <c r="I349" s="18" t="str">
        <f>CONCATENATE(A349,"_",G349)</f>
        <v>_</v>
      </c>
    </row>
    <row r="350" spans="1:9" ht="24.75" customHeight="1">
      <c r="A350" s="105"/>
      <c r="B350" s="91"/>
      <c r="C350" s="92"/>
      <c r="D350" s="93"/>
      <c r="E350" s="94"/>
      <c r="F350" s="93"/>
      <c r="G350" s="94"/>
      <c r="H350" s="18" t="str">
        <f t="shared" si="9"/>
        <v>_</v>
      </c>
      <c r="I350" s="18" t="str">
        <f>CONCATENATE(A350,"_",G350)</f>
        <v>_</v>
      </c>
    </row>
    <row r="351" spans="1:9" ht="24.75" customHeight="1">
      <c r="A351" s="105"/>
      <c r="B351" s="91"/>
      <c r="C351" s="92"/>
      <c r="D351" s="93"/>
      <c r="E351" s="94"/>
      <c r="F351" s="93"/>
      <c r="G351" s="94"/>
      <c r="H351" s="18" t="str">
        <f t="shared" si="9"/>
        <v>_</v>
      </c>
      <c r="I351" s="18" t="str">
        <f>CONCATENATE(A351,"_",G351)</f>
        <v>_</v>
      </c>
    </row>
    <row r="352" spans="1:9" ht="24.75" customHeight="1">
      <c r="A352" s="105"/>
      <c r="B352" s="91"/>
      <c r="C352" s="92"/>
      <c r="D352" s="93"/>
      <c r="E352" s="94"/>
      <c r="F352" s="93"/>
      <c r="G352" s="94"/>
      <c r="H352" s="18" t="str">
        <f t="shared" si="9"/>
        <v>_</v>
      </c>
      <c r="I352" s="18" t="str">
        <f>CONCATENATE(A352,"_",G352)</f>
        <v>_</v>
      </c>
    </row>
    <row r="353" spans="1:9" ht="24.75" customHeight="1">
      <c r="A353" s="105"/>
      <c r="B353" s="91"/>
      <c r="C353" s="92"/>
      <c r="D353" s="93"/>
      <c r="E353" s="94"/>
      <c r="F353" s="93"/>
      <c r="G353" s="94"/>
      <c r="H353" s="18" t="str">
        <f t="shared" si="9"/>
        <v>_</v>
      </c>
      <c r="I353" s="18" t="str">
        <f>CONCATENATE(A353,"_",G353)</f>
        <v>_</v>
      </c>
    </row>
    <row r="354" spans="1:9" ht="24.75" customHeight="1">
      <c r="A354" s="105"/>
      <c r="B354" s="91"/>
      <c r="C354" s="92"/>
      <c r="D354" s="93"/>
      <c r="E354" s="94"/>
      <c r="F354" s="93"/>
      <c r="G354" s="94"/>
      <c r="H354" s="18" t="str">
        <f t="shared" si="9"/>
        <v>_</v>
      </c>
      <c r="I354" s="18" t="str">
        <f>CONCATENATE(A354,"_",G354)</f>
        <v>_</v>
      </c>
    </row>
    <row r="355" spans="1:9" ht="24.75" customHeight="1">
      <c r="A355" s="105"/>
      <c r="B355" s="91"/>
      <c r="C355" s="92"/>
      <c r="D355" s="93"/>
      <c r="E355" s="94"/>
      <c r="F355" s="93"/>
      <c r="G355" s="94"/>
      <c r="H355" s="18" t="str">
        <f t="shared" si="9"/>
        <v>_</v>
      </c>
      <c r="I355" s="18" t="str">
        <f>CONCATENATE(A355,"_",G355)</f>
        <v>_</v>
      </c>
    </row>
    <row r="356" spans="1:9" ht="24.75" customHeight="1">
      <c r="A356" s="105"/>
      <c r="B356" s="91"/>
      <c r="C356" s="92"/>
      <c r="D356" s="93"/>
      <c r="E356" s="94"/>
      <c r="F356" s="93"/>
      <c r="G356" s="94"/>
      <c r="H356" s="18" t="str">
        <f t="shared" si="9"/>
        <v>_</v>
      </c>
      <c r="I356" s="18" t="str">
        <f>CONCATENATE(A356,"_",G356)</f>
        <v>_</v>
      </c>
    </row>
    <row r="357" spans="1:9" ht="24.75" customHeight="1">
      <c r="A357" s="105"/>
      <c r="B357" s="91"/>
      <c r="C357" s="92"/>
      <c r="D357" s="93"/>
      <c r="E357" s="94"/>
      <c r="F357" s="93"/>
      <c r="G357" s="94"/>
      <c r="H357" s="18" t="str">
        <f t="shared" si="9"/>
        <v>_</v>
      </c>
      <c r="I357" s="18" t="str">
        <f>CONCATENATE(A357,"_",G357)</f>
        <v>_</v>
      </c>
    </row>
    <row r="358" spans="1:9" ht="24.75" customHeight="1">
      <c r="A358" s="105"/>
      <c r="B358" s="91"/>
      <c r="C358" s="92"/>
      <c r="D358" s="93"/>
      <c r="E358" s="94"/>
      <c r="F358" s="93"/>
      <c r="G358" s="94"/>
      <c r="H358" s="18" t="str">
        <f t="shared" si="9"/>
        <v>_</v>
      </c>
      <c r="I358" s="18" t="str">
        <f>CONCATENATE(A358,"_",G358)</f>
        <v>_</v>
      </c>
    </row>
    <row r="359" spans="1:9" ht="24.75" customHeight="1">
      <c r="A359" s="105"/>
      <c r="B359" s="91"/>
      <c r="C359" s="92"/>
      <c r="D359" s="93"/>
      <c r="E359" s="94"/>
      <c r="F359" s="93"/>
      <c r="G359" s="94"/>
      <c r="H359" s="18" t="str">
        <f t="shared" si="9"/>
        <v>_</v>
      </c>
      <c r="I359" s="18" t="str">
        <f>CONCATENATE(A359,"_",G359)</f>
        <v>_</v>
      </c>
    </row>
    <row r="360" spans="1:9" ht="24.75" customHeight="1">
      <c r="A360" s="105"/>
      <c r="B360" s="91"/>
      <c r="C360" s="92"/>
      <c r="D360" s="93"/>
      <c r="E360" s="94"/>
      <c r="F360" s="93"/>
      <c r="G360" s="94"/>
      <c r="H360" s="18" t="str">
        <f t="shared" si="9"/>
        <v>_</v>
      </c>
      <c r="I360" s="18" t="str">
        <f>CONCATENATE(A360,"_",G360)</f>
        <v>_</v>
      </c>
    </row>
    <row r="361" spans="1:9" ht="24.75" customHeight="1">
      <c r="A361" s="105"/>
      <c r="B361" s="91"/>
      <c r="C361" s="92"/>
      <c r="D361" s="93"/>
      <c r="E361" s="94"/>
      <c r="F361" s="93"/>
      <c r="G361" s="94"/>
      <c r="H361" s="18" t="str">
        <f t="shared" si="9"/>
        <v>_</v>
      </c>
      <c r="I361" s="18" t="str">
        <f>CONCATENATE(A361,"_",G361)</f>
        <v>_</v>
      </c>
    </row>
    <row r="362" spans="1:9" ht="24.75" customHeight="1">
      <c r="A362" s="105"/>
      <c r="B362" s="91"/>
      <c r="C362" s="92"/>
      <c r="D362" s="93"/>
      <c r="E362" s="94"/>
      <c r="F362" s="93"/>
      <c r="G362" s="94"/>
      <c r="H362" s="18" t="str">
        <f t="shared" si="9"/>
        <v>_</v>
      </c>
      <c r="I362" s="18" t="str">
        <f>CONCATENATE(A362,"_",G362)</f>
        <v>_</v>
      </c>
    </row>
    <row r="363" spans="1:9" ht="24.75" customHeight="1">
      <c r="A363" s="105"/>
      <c r="B363" s="91"/>
      <c r="C363" s="92"/>
      <c r="D363" s="93"/>
      <c r="E363" s="94"/>
      <c r="F363" s="93"/>
      <c r="G363" s="94"/>
      <c r="H363" s="18" t="str">
        <f t="shared" si="9"/>
        <v>_</v>
      </c>
      <c r="I363" s="18" t="str">
        <f>CONCATENATE(A363,"_",G363)</f>
        <v>_</v>
      </c>
    </row>
    <row r="364" spans="1:9" ht="24.75" customHeight="1">
      <c r="A364" s="105"/>
      <c r="B364" s="91"/>
      <c r="C364" s="92"/>
      <c r="D364" s="93"/>
      <c r="E364" s="94"/>
      <c r="F364" s="93"/>
      <c r="G364" s="94"/>
      <c r="H364" s="18" t="str">
        <f t="shared" si="9"/>
        <v>_</v>
      </c>
      <c r="I364" s="18" t="str">
        <f>CONCATENATE(A364,"_",G364)</f>
        <v>_</v>
      </c>
    </row>
    <row r="365" spans="1:9" ht="24.75" customHeight="1">
      <c r="A365" s="105"/>
      <c r="B365" s="91"/>
      <c r="C365" s="92"/>
      <c r="D365" s="93"/>
      <c r="E365" s="94"/>
      <c r="F365" s="93"/>
      <c r="G365" s="94"/>
      <c r="H365" s="18" t="str">
        <f t="shared" si="9"/>
        <v>_</v>
      </c>
      <c r="I365" s="18" t="str">
        <f>CONCATENATE(A365,"_",G365)</f>
        <v>_</v>
      </c>
    </row>
    <row r="366" spans="1:9" ht="24.75" customHeight="1">
      <c r="A366" s="105"/>
      <c r="B366" s="91"/>
      <c r="C366" s="92"/>
      <c r="D366" s="93"/>
      <c r="E366" s="94"/>
      <c r="F366" s="93"/>
      <c r="G366" s="94"/>
      <c r="H366" s="18" t="str">
        <f t="shared" si="9"/>
        <v>_</v>
      </c>
      <c r="I366" s="18" t="str">
        <f>CONCATENATE(A366,"_",G366)</f>
        <v>_</v>
      </c>
    </row>
    <row r="367" spans="1:9" ht="24.75" customHeight="1">
      <c r="A367" s="105"/>
      <c r="B367" s="91"/>
      <c r="C367" s="92"/>
      <c r="D367" s="93"/>
      <c r="E367" s="94"/>
      <c r="F367" s="93"/>
      <c r="G367" s="94"/>
      <c r="H367" s="18" t="str">
        <f t="shared" si="9"/>
        <v>_</v>
      </c>
      <c r="I367" s="18" t="str">
        <f>CONCATENATE(A367,"_",G367)</f>
        <v>_</v>
      </c>
    </row>
    <row r="368" spans="1:9" ht="24.75" customHeight="1">
      <c r="A368" s="105"/>
      <c r="B368" s="91"/>
      <c r="C368" s="92"/>
      <c r="D368" s="93"/>
      <c r="E368" s="94"/>
      <c r="F368" s="93"/>
      <c r="G368" s="94"/>
      <c r="H368" s="18" t="str">
        <f t="shared" si="9"/>
        <v>_</v>
      </c>
      <c r="I368" s="18" t="str">
        <f>CONCATENATE(A368,"_",G368)</f>
        <v>_</v>
      </c>
    </row>
    <row r="369" spans="1:9" ht="24.75" customHeight="1">
      <c r="A369" s="105"/>
      <c r="B369" s="91"/>
      <c r="C369" s="92"/>
      <c r="D369" s="93"/>
      <c r="E369" s="94"/>
      <c r="F369" s="93"/>
      <c r="G369" s="94"/>
      <c r="H369" s="18" t="str">
        <f t="shared" si="9"/>
        <v>_</v>
      </c>
      <c r="I369" s="18" t="str">
        <f>CONCATENATE(A369,"_",G369)</f>
        <v>_</v>
      </c>
    </row>
    <row r="370" spans="1:9" ht="24.75" customHeight="1">
      <c r="A370" s="105"/>
      <c r="B370" s="91"/>
      <c r="C370" s="92"/>
      <c r="D370" s="93"/>
      <c r="E370" s="94"/>
      <c r="F370" s="93"/>
      <c r="G370" s="94"/>
      <c r="H370" s="18" t="str">
        <f t="shared" si="9"/>
        <v>_</v>
      </c>
      <c r="I370" s="18" t="str">
        <f>CONCATENATE(A370,"_",G370)</f>
        <v>_</v>
      </c>
    </row>
    <row r="371" spans="1:9" ht="24.75" customHeight="1">
      <c r="A371" s="105"/>
      <c r="B371" s="91"/>
      <c r="C371" s="92"/>
      <c r="D371" s="93"/>
      <c r="E371" s="94"/>
      <c r="F371" s="93"/>
      <c r="G371" s="94"/>
      <c r="H371" s="18" t="str">
        <f t="shared" si="9"/>
        <v>_</v>
      </c>
      <c r="I371" s="18" t="str">
        <f>CONCATENATE(A371,"_",G371)</f>
        <v>_</v>
      </c>
    </row>
    <row r="372" spans="1:9" ht="24.75" customHeight="1">
      <c r="A372" s="105"/>
      <c r="B372" s="91"/>
      <c r="C372" s="92"/>
      <c r="D372" s="93"/>
      <c r="E372" s="94"/>
      <c r="F372" s="93"/>
      <c r="G372" s="94"/>
      <c r="H372" s="18" t="str">
        <f t="shared" si="9"/>
        <v>_</v>
      </c>
      <c r="I372" s="18" t="str">
        <f>CONCATENATE(A372,"_",G372)</f>
        <v>_</v>
      </c>
    </row>
    <row r="373" spans="1:9" ht="24.75" customHeight="1">
      <c r="A373" s="105"/>
      <c r="B373" s="91"/>
      <c r="C373" s="92"/>
      <c r="D373" s="93"/>
      <c r="E373" s="94"/>
      <c r="F373" s="93"/>
      <c r="G373" s="94"/>
      <c r="H373" s="18" t="str">
        <f t="shared" si="9"/>
        <v>_</v>
      </c>
      <c r="I373" s="18" t="str">
        <f>CONCATENATE(A373,"_",G373)</f>
        <v>_</v>
      </c>
    </row>
    <row r="374" spans="1:9" ht="24.75" customHeight="1">
      <c r="A374" s="105"/>
      <c r="B374" s="91"/>
      <c r="C374" s="92"/>
      <c r="D374" s="93"/>
      <c r="E374" s="94"/>
      <c r="F374" s="93"/>
      <c r="G374" s="94"/>
      <c r="H374" s="18" t="str">
        <f t="shared" si="9"/>
        <v>_</v>
      </c>
      <c r="I374" s="18" t="str">
        <f>CONCATENATE(A374,"_",G374)</f>
        <v>_</v>
      </c>
    </row>
    <row r="375" spans="1:9" ht="24.75" customHeight="1">
      <c r="A375" s="105"/>
      <c r="B375" s="91"/>
      <c r="C375" s="92"/>
      <c r="D375" s="93"/>
      <c r="E375" s="94"/>
      <c r="F375" s="93"/>
      <c r="G375" s="94"/>
      <c r="H375" s="18" t="str">
        <f t="shared" si="9"/>
        <v>_</v>
      </c>
      <c r="I375" s="18" t="str">
        <f>CONCATENATE(A375,"_",G375)</f>
        <v>_</v>
      </c>
    </row>
    <row r="376" spans="1:9" ht="24.75" customHeight="1">
      <c r="A376" s="105" t="str">
        <f aca="true" t="shared" si="10" ref="A376:A395">IF(B376=0," ",MONTH(B376))</f>
        <v> </v>
      </c>
      <c r="B376" s="91"/>
      <c r="C376" s="92"/>
      <c r="D376" s="93"/>
      <c r="E376" s="94"/>
      <c r="F376" s="93"/>
      <c r="G376" s="94"/>
      <c r="H376" s="18" t="str">
        <f t="shared" si="9"/>
        <v> _</v>
      </c>
      <c r="I376" s="18" t="str">
        <f>CONCATENATE(A376,"_",G376)</f>
        <v> _</v>
      </c>
    </row>
    <row r="377" spans="1:9" ht="24.75" customHeight="1">
      <c r="A377" s="105" t="str">
        <f t="shared" si="10"/>
        <v> </v>
      </c>
      <c r="B377" s="91"/>
      <c r="C377" s="92"/>
      <c r="D377" s="93"/>
      <c r="E377" s="94"/>
      <c r="F377" s="93"/>
      <c r="G377" s="94"/>
      <c r="H377" s="18" t="str">
        <f t="shared" si="9"/>
        <v> _</v>
      </c>
      <c r="I377" s="18" t="str">
        <f>CONCATENATE(A377,"_",G377)</f>
        <v> _</v>
      </c>
    </row>
    <row r="378" spans="1:9" ht="24.75" customHeight="1">
      <c r="A378" s="105" t="str">
        <f t="shared" si="10"/>
        <v> </v>
      </c>
      <c r="B378" s="91"/>
      <c r="C378" s="92"/>
      <c r="D378" s="93"/>
      <c r="E378" s="94"/>
      <c r="F378" s="93"/>
      <c r="G378" s="94"/>
      <c r="H378" s="18" t="str">
        <f t="shared" si="9"/>
        <v> _</v>
      </c>
      <c r="I378" s="18" t="str">
        <f>CONCATENATE(A378,"_",G378)</f>
        <v> _</v>
      </c>
    </row>
    <row r="379" spans="1:9" ht="24.75" customHeight="1">
      <c r="A379" s="105" t="str">
        <f t="shared" si="10"/>
        <v> </v>
      </c>
      <c r="B379" s="91"/>
      <c r="C379" s="92"/>
      <c r="D379" s="93"/>
      <c r="E379" s="94"/>
      <c r="F379" s="93"/>
      <c r="G379" s="94"/>
      <c r="H379" s="18" t="str">
        <f t="shared" si="9"/>
        <v> _</v>
      </c>
      <c r="I379" s="18" t="str">
        <f>CONCATENATE(A379,"_",G379)</f>
        <v> _</v>
      </c>
    </row>
    <row r="380" spans="1:9" ht="24.75" customHeight="1">
      <c r="A380" s="105" t="str">
        <f t="shared" si="10"/>
        <v> </v>
      </c>
      <c r="B380" s="91"/>
      <c r="C380" s="92"/>
      <c r="D380" s="93"/>
      <c r="E380" s="94"/>
      <c r="F380" s="93"/>
      <c r="G380" s="94"/>
      <c r="H380" s="18" t="str">
        <f t="shared" si="9"/>
        <v> _</v>
      </c>
      <c r="I380" s="18" t="str">
        <f>CONCATENATE(A380,"_",G380)</f>
        <v> _</v>
      </c>
    </row>
    <row r="381" spans="1:9" ht="24.75" customHeight="1">
      <c r="A381" s="105" t="str">
        <f t="shared" si="10"/>
        <v> </v>
      </c>
      <c r="B381" s="91"/>
      <c r="C381" s="92"/>
      <c r="D381" s="93"/>
      <c r="E381" s="94"/>
      <c r="F381" s="93"/>
      <c r="G381" s="94"/>
      <c r="H381" s="18" t="str">
        <f t="shared" si="9"/>
        <v> _</v>
      </c>
      <c r="I381" s="18" t="str">
        <f>CONCATENATE(A381,"_",G381)</f>
        <v> _</v>
      </c>
    </row>
    <row r="382" spans="1:9" ht="24.75" customHeight="1">
      <c r="A382" s="105" t="str">
        <f t="shared" si="10"/>
        <v> </v>
      </c>
      <c r="B382" s="91"/>
      <c r="C382" s="92"/>
      <c r="D382" s="93"/>
      <c r="E382" s="94"/>
      <c r="F382" s="93"/>
      <c r="G382" s="94"/>
      <c r="H382" s="18" t="str">
        <f t="shared" si="9"/>
        <v> _</v>
      </c>
      <c r="I382" s="18" t="str">
        <f>CONCATENATE(A382,"_",G382)</f>
        <v> _</v>
      </c>
    </row>
    <row r="383" spans="1:9" ht="24.75" customHeight="1">
      <c r="A383" s="105" t="str">
        <f t="shared" si="10"/>
        <v> </v>
      </c>
      <c r="B383" s="91"/>
      <c r="C383" s="92"/>
      <c r="D383" s="93"/>
      <c r="E383" s="94"/>
      <c r="F383" s="93"/>
      <c r="G383" s="94"/>
      <c r="H383" s="18" t="str">
        <f t="shared" si="9"/>
        <v> _</v>
      </c>
      <c r="I383" s="18" t="str">
        <f>CONCATENATE(A383,"_",G383)</f>
        <v> _</v>
      </c>
    </row>
    <row r="384" spans="1:9" ht="24.75" customHeight="1">
      <c r="A384" s="105" t="str">
        <f t="shared" si="10"/>
        <v> </v>
      </c>
      <c r="B384" s="91"/>
      <c r="C384" s="92"/>
      <c r="D384" s="93"/>
      <c r="E384" s="94"/>
      <c r="F384" s="93"/>
      <c r="G384" s="94"/>
      <c r="H384" s="18" t="str">
        <f t="shared" si="9"/>
        <v> _</v>
      </c>
      <c r="I384" s="18" t="str">
        <f>CONCATENATE(A384,"_",G384)</f>
        <v> _</v>
      </c>
    </row>
    <row r="385" spans="1:9" ht="24.75" customHeight="1">
      <c r="A385" s="105" t="str">
        <f t="shared" si="10"/>
        <v> </v>
      </c>
      <c r="B385" s="91"/>
      <c r="C385" s="92"/>
      <c r="D385" s="93"/>
      <c r="E385" s="94"/>
      <c r="F385" s="93"/>
      <c r="G385" s="94"/>
      <c r="H385" s="18" t="str">
        <f t="shared" si="9"/>
        <v> _</v>
      </c>
      <c r="I385" s="18" t="str">
        <f>CONCATENATE(A385,"_",G385)</f>
        <v> _</v>
      </c>
    </row>
    <row r="386" spans="1:9" ht="24.75" customHeight="1">
      <c r="A386" s="105" t="str">
        <f t="shared" si="10"/>
        <v> </v>
      </c>
      <c r="B386" s="91"/>
      <c r="C386" s="92"/>
      <c r="D386" s="93"/>
      <c r="E386" s="94"/>
      <c r="F386" s="93"/>
      <c r="G386" s="94"/>
      <c r="H386" s="18" t="str">
        <f t="shared" si="9"/>
        <v> _</v>
      </c>
      <c r="I386" s="18" t="str">
        <f>CONCATENATE(A386,"_",G386)</f>
        <v> _</v>
      </c>
    </row>
    <row r="387" spans="1:9" ht="24.75" customHeight="1">
      <c r="A387" s="105" t="str">
        <f t="shared" si="10"/>
        <v> </v>
      </c>
      <c r="B387" s="91"/>
      <c r="C387" s="92"/>
      <c r="D387" s="93"/>
      <c r="E387" s="94"/>
      <c r="F387" s="93"/>
      <c r="G387" s="94"/>
      <c r="H387" s="18" t="str">
        <f t="shared" si="9"/>
        <v> _</v>
      </c>
      <c r="I387" s="18" t="str">
        <f>CONCATENATE(A387,"_",G387)</f>
        <v> _</v>
      </c>
    </row>
    <row r="388" spans="1:9" ht="24.75" customHeight="1">
      <c r="A388" s="105" t="str">
        <f t="shared" si="10"/>
        <v> </v>
      </c>
      <c r="B388" s="91"/>
      <c r="C388" s="92"/>
      <c r="D388" s="93"/>
      <c r="E388" s="94"/>
      <c r="F388" s="93"/>
      <c r="G388" s="94"/>
      <c r="H388" s="18" t="str">
        <f t="shared" si="9"/>
        <v> _</v>
      </c>
      <c r="I388" s="18" t="str">
        <f>CONCATENATE(A388,"_",G388)</f>
        <v> _</v>
      </c>
    </row>
    <row r="389" spans="1:9" ht="24.75" customHeight="1">
      <c r="A389" s="105" t="str">
        <f t="shared" si="10"/>
        <v> </v>
      </c>
      <c r="B389" s="91"/>
      <c r="C389" s="92"/>
      <c r="D389" s="93"/>
      <c r="E389" s="94"/>
      <c r="F389" s="93"/>
      <c r="G389" s="94"/>
      <c r="H389" s="18" t="str">
        <f t="shared" si="9"/>
        <v> _</v>
      </c>
      <c r="I389" s="18" t="str">
        <f>CONCATENATE(A389,"_",G389)</f>
        <v> _</v>
      </c>
    </row>
    <row r="390" spans="1:9" ht="24.75" customHeight="1">
      <c r="A390" s="105" t="str">
        <f t="shared" si="10"/>
        <v> </v>
      </c>
      <c r="B390" s="91"/>
      <c r="C390" s="92"/>
      <c r="D390" s="93"/>
      <c r="E390" s="94"/>
      <c r="F390" s="93"/>
      <c r="G390" s="94"/>
      <c r="H390" s="18" t="str">
        <f t="shared" si="9"/>
        <v> _</v>
      </c>
      <c r="I390" s="18" t="str">
        <f>CONCATENATE(A390,"_",G390)</f>
        <v> _</v>
      </c>
    </row>
    <row r="391" spans="1:9" ht="24.75" customHeight="1">
      <c r="A391" s="105" t="str">
        <f t="shared" si="10"/>
        <v> </v>
      </c>
      <c r="B391" s="91"/>
      <c r="C391" s="92"/>
      <c r="D391" s="93"/>
      <c r="E391" s="94"/>
      <c r="F391" s="93"/>
      <c r="G391" s="94"/>
      <c r="H391" s="18" t="str">
        <f t="shared" si="9"/>
        <v> _</v>
      </c>
      <c r="I391" s="18" t="str">
        <f>CONCATENATE(A391,"_",G391)</f>
        <v> _</v>
      </c>
    </row>
    <row r="392" spans="1:9" ht="24.75" customHeight="1">
      <c r="A392" s="105" t="str">
        <f t="shared" si="10"/>
        <v> </v>
      </c>
      <c r="B392" s="91"/>
      <c r="C392" s="92"/>
      <c r="D392" s="93"/>
      <c r="E392" s="94"/>
      <c r="F392" s="93"/>
      <c r="G392" s="94"/>
      <c r="H392" s="18" t="str">
        <f t="shared" si="9"/>
        <v> _</v>
      </c>
      <c r="I392" s="18" t="str">
        <f>CONCATENATE(A392,"_",G392)</f>
        <v> _</v>
      </c>
    </row>
    <row r="393" spans="1:9" ht="24.75" customHeight="1">
      <c r="A393" s="105" t="str">
        <f t="shared" si="10"/>
        <v> </v>
      </c>
      <c r="B393" s="91"/>
      <c r="C393" s="92"/>
      <c r="D393" s="93"/>
      <c r="E393" s="94"/>
      <c r="F393" s="93"/>
      <c r="G393" s="94"/>
      <c r="H393" s="18" t="str">
        <f t="shared" si="9"/>
        <v> _</v>
      </c>
      <c r="I393" s="18" t="str">
        <f>CONCATENATE(A393,"_",G393)</f>
        <v> _</v>
      </c>
    </row>
    <row r="394" spans="1:9" ht="24.75" customHeight="1">
      <c r="A394" s="105" t="str">
        <f t="shared" si="10"/>
        <v> </v>
      </c>
      <c r="B394" s="91"/>
      <c r="C394" s="92"/>
      <c r="D394" s="93"/>
      <c r="E394" s="94"/>
      <c r="F394" s="93"/>
      <c r="G394" s="94"/>
      <c r="H394" s="18" t="str">
        <f t="shared" si="9"/>
        <v> _</v>
      </c>
      <c r="I394" s="18" t="str">
        <f>CONCATENATE(A394,"_",G394)</f>
        <v> _</v>
      </c>
    </row>
    <row r="395" spans="1:9" ht="24.75" customHeight="1">
      <c r="A395" s="105" t="str">
        <f t="shared" si="10"/>
        <v> </v>
      </c>
      <c r="B395" s="91"/>
      <c r="C395" s="92"/>
      <c r="D395" s="93"/>
      <c r="E395" s="94"/>
      <c r="F395" s="93"/>
      <c r="G395" s="94"/>
      <c r="H395" s="18" t="str">
        <f t="shared" si="9"/>
        <v> _</v>
      </c>
      <c r="I395" s="18" t="str">
        <f>CONCATENATE(A395,"_",G395)</f>
        <v> _</v>
      </c>
    </row>
    <row r="396" spans="1:9" ht="24.75" customHeight="1">
      <c r="A396" s="105"/>
      <c r="B396" s="91"/>
      <c r="C396" s="92"/>
      <c r="D396" s="93"/>
      <c r="E396" s="94"/>
      <c r="F396" s="93"/>
      <c r="G396" s="94"/>
      <c r="H396" s="18" t="str">
        <f aca="true" t="shared" si="11" ref="H396:H459">CONCATENATE(A396,"_",E396)</f>
        <v>_</v>
      </c>
      <c r="I396" s="18" t="str">
        <f>CONCATENATE(A396,"_",G396)</f>
        <v>_</v>
      </c>
    </row>
    <row r="397" spans="1:9" ht="24.75" customHeight="1">
      <c r="A397" s="105"/>
      <c r="B397" s="91"/>
      <c r="C397" s="92"/>
      <c r="D397" s="93"/>
      <c r="E397" s="94"/>
      <c r="F397" s="93"/>
      <c r="G397" s="94"/>
      <c r="H397" s="18" t="str">
        <f t="shared" si="11"/>
        <v>_</v>
      </c>
      <c r="I397" s="18" t="str">
        <f>CONCATENATE(A397,"_",G397)</f>
        <v>_</v>
      </c>
    </row>
    <row r="398" spans="1:9" ht="24.75" customHeight="1">
      <c r="A398" s="105"/>
      <c r="B398" s="91"/>
      <c r="C398" s="92"/>
      <c r="D398" s="93"/>
      <c r="E398" s="94"/>
      <c r="F398" s="93"/>
      <c r="G398" s="94"/>
      <c r="H398" s="18" t="str">
        <f t="shared" si="11"/>
        <v>_</v>
      </c>
      <c r="I398" s="18" t="str">
        <f>CONCATENATE(A398,"_",G398)</f>
        <v>_</v>
      </c>
    </row>
    <row r="399" spans="1:9" ht="24.75" customHeight="1">
      <c r="A399" s="105"/>
      <c r="B399" s="91"/>
      <c r="C399" s="92"/>
      <c r="D399" s="93"/>
      <c r="E399" s="94"/>
      <c r="F399" s="93"/>
      <c r="G399" s="94"/>
      <c r="H399" s="18" t="str">
        <f t="shared" si="11"/>
        <v>_</v>
      </c>
      <c r="I399" s="18" t="str">
        <f>CONCATENATE(A399,"_",G399)</f>
        <v>_</v>
      </c>
    </row>
    <row r="400" spans="1:9" ht="24.75" customHeight="1">
      <c r="A400" s="105"/>
      <c r="B400" s="91"/>
      <c r="C400" s="92"/>
      <c r="D400" s="93"/>
      <c r="E400" s="94"/>
      <c r="F400" s="93"/>
      <c r="G400" s="94"/>
      <c r="H400" s="18" t="str">
        <f t="shared" si="11"/>
        <v>_</v>
      </c>
      <c r="I400" s="18" t="str">
        <f>CONCATENATE(A400,"_",G400)</f>
        <v>_</v>
      </c>
    </row>
    <row r="401" spans="1:9" ht="24.75" customHeight="1">
      <c r="A401" s="105"/>
      <c r="B401" s="91"/>
      <c r="C401" s="92"/>
      <c r="D401" s="93"/>
      <c r="E401" s="94"/>
      <c r="F401" s="93"/>
      <c r="G401" s="94"/>
      <c r="H401" s="18" t="str">
        <f t="shared" si="11"/>
        <v>_</v>
      </c>
      <c r="I401" s="18" t="str">
        <f>CONCATENATE(A401,"_",G401)</f>
        <v>_</v>
      </c>
    </row>
    <row r="402" spans="1:9" ht="24.75" customHeight="1">
      <c r="A402" s="105"/>
      <c r="B402" s="91"/>
      <c r="C402" s="92"/>
      <c r="D402" s="93"/>
      <c r="E402" s="94"/>
      <c r="F402" s="93"/>
      <c r="G402" s="94"/>
      <c r="H402" s="18" t="str">
        <f t="shared" si="11"/>
        <v>_</v>
      </c>
      <c r="I402" s="18" t="str">
        <f>CONCATENATE(A402,"_",G402)</f>
        <v>_</v>
      </c>
    </row>
    <row r="403" spans="1:9" ht="24.75" customHeight="1">
      <c r="A403" s="105"/>
      <c r="B403" s="91"/>
      <c r="C403" s="92"/>
      <c r="D403" s="93"/>
      <c r="E403" s="94"/>
      <c r="F403" s="93"/>
      <c r="G403" s="94"/>
      <c r="H403" s="18" t="str">
        <f t="shared" si="11"/>
        <v>_</v>
      </c>
      <c r="I403" s="18" t="str">
        <f>CONCATENATE(A403,"_",G403)</f>
        <v>_</v>
      </c>
    </row>
    <row r="404" spans="1:9" ht="24.75" customHeight="1">
      <c r="A404" s="105"/>
      <c r="B404" s="91"/>
      <c r="C404" s="92"/>
      <c r="D404" s="93"/>
      <c r="E404" s="94"/>
      <c r="F404" s="93"/>
      <c r="G404" s="94"/>
      <c r="H404" s="18" t="str">
        <f t="shared" si="11"/>
        <v>_</v>
      </c>
      <c r="I404" s="18" t="str">
        <f>CONCATENATE(A404,"_",G404)</f>
        <v>_</v>
      </c>
    </row>
    <row r="405" spans="1:9" ht="24.75" customHeight="1">
      <c r="A405" s="105"/>
      <c r="B405" s="91"/>
      <c r="C405" s="92"/>
      <c r="D405" s="93"/>
      <c r="E405" s="94"/>
      <c r="F405" s="93"/>
      <c r="G405" s="94"/>
      <c r="H405" s="18" t="str">
        <f t="shared" si="11"/>
        <v>_</v>
      </c>
      <c r="I405" s="18" t="str">
        <f>CONCATENATE(A405,"_",G405)</f>
        <v>_</v>
      </c>
    </row>
    <row r="406" spans="1:9" ht="24.75" customHeight="1">
      <c r="A406" s="105"/>
      <c r="B406" s="91"/>
      <c r="C406" s="92"/>
      <c r="D406" s="93"/>
      <c r="E406" s="94"/>
      <c r="F406" s="93"/>
      <c r="G406" s="94"/>
      <c r="H406" s="18" t="str">
        <f t="shared" si="11"/>
        <v>_</v>
      </c>
      <c r="I406" s="18" t="str">
        <f>CONCATENATE(A406,"_",G406)</f>
        <v>_</v>
      </c>
    </row>
    <row r="407" spans="1:9" ht="24.75" customHeight="1">
      <c r="A407" s="105"/>
      <c r="B407" s="91"/>
      <c r="C407" s="92"/>
      <c r="D407" s="93"/>
      <c r="E407" s="94"/>
      <c r="F407" s="93"/>
      <c r="G407" s="94"/>
      <c r="H407" s="18" t="str">
        <f t="shared" si="11"/>
        <v>_</v>
      </c>
      <c r="I407" s="18" t="str">
        <f>CONCATENATE(A407,"_",G407)</f>
        <v>_</v>
      </c>
    </row>
    <row r="408" spans="1:9" ht="24.75" customHeight="1">
      <c r="A408" s="105"/>
      <c r="B408" s="91"/>
      <c r="C408" s="92"/>
      <c r="D408" s="93"/>
      <c r="E408" s="94"/>
      <c r="F408" s="93"/>
      <c r="G408" s="94"/>
      <c r="H408" s="18" t="str">
        <f t="shared" si="11"/>
        <v>_</v>
      </c>
      <c r="I408" s="18" t="str">
        <f>CONCATENATE(A408,"_",G408)</f>
        <v>_</v>
      </c>
    </row>
    <row r="409" spans="1:9" ht="24.75" customHeight="1">
      <c r="A409" s="105"/>
      <c r="B409" s="91"/>
      <c r="C409" s="92"/>
      <c r="D409" s="93"/>
      <c r="E409" s="94"/>
      <c r="F409" s="93"/>
      <c r="G409" s="94"/>
      <c r="H409" s="18" t="str">
        <f t="shared" si="11"/>
        <v>_</v>
      </c>
      <c r="I409" s="18" t="str">
        <f>CONCATENATE(A409,"_",G409)</f>
        <v>_</v>
      </c>
    </row>
    <row r="410" spans="1:9" ht="24.75" customHeight="1">
      <c r="A410" s="105"/>
      <c r="B410" s="91"/>
      <c r="C410" s="92"/>
      <c r="D410" s="93"/>
      <c r="E410" s="94"/>
      <c r="F410" s="93"/>
      <c r="G410" s="94"/>
      <c r="H410" s="18" t="str">
        <f t="shared" si="11"/>
        <v>_</v>
      </c>
      <c r="I410" s="18" t="str">
        <f>CONCATENATE(A410,"_",G410)</f>
        <v>_</v>
      </c>
    </row>
    <row r="411" spans="1:9" ht="24.75" customHeight="1">
      <c r="A411" s="105"/>
      <c r="B411" s="91"/>
      <c r="C411" s="92"/>
      <c r="D411" s="93"/>
      <c r="E411" s="94"/>
      <c r="F411" s="93"/>
      <c r="G411" s="94"/>
      <c r="H411" s="18" t="str">
        <f t="shared" si="11"/>
        <v>_</v>
      </c>
      <c r="I411" s="18" t="str">
        <f>CONCATENATE(A411,"_",G411)</f>
        <v>_</v>
      </c>
    </row>
    <row r="412" spans="1:9" ht="24.75" customHeight="1">
      <c r="A412" s="105"/>
      <c r="B412" s="91"/>
      <c r="C412" s="92"/>
      <c r="D412" s="93"/>
      <c r="E412" s="94"/>
      <c r="F412" s="93"/>
      <c r="G412" s="94"/>
      <c r="H412" s="18" t="str">
        <f t="shared" si="11"/>
        <v>_</v>
      </c>
      <c r="I412" s="18" t="str">
        <f>CONCATENATE(A412,"_",G412)</f>
        <v>_</v>
      </c>
    </row>
    <row r="413" spans="1:9" ht="24.75" customHeight="1">
      <c r="A413" s="105"/>
      <c r="B413" s="91"/>
      <c r="C413" s="92"/>
      <c r="D413" s="93"/>
      <c r="E413" s="94"/>
      <c r="F413" s="93"/>
      <c r="G413" s="94"/>
      <c r="H413" s="18" t="str">
        <f t="shared" si="11"/>
        <v>_</v>
      </c>
      <c r="I413" s="18" t="str">
        <f>CONCATENATE(A413,"_",G413)</f>
        <v>_</v>
      </c>
    </row>
    <row r="414" spans="1:9" ht="24.75" customHeight="1">
      <c r="A414" s="105"/>
      <c r="B414" s="91"/>
      <c r="C414" s="92"/>
      <c r="D414" s="93"/>
      <c r="E414" s="94"/>
      <c r="F414" s="93"/>
      <c r="G414" s="94"/>
      <c r="H414" s="18" t="str">
        <f t="shared" si="11"/>
        <v>_</v>
      </c>
      <c r="I414" s="18" t="str">
        <f>CONCATENATE(A414,"_",G414)</f>
        <v>_</v>
      </c>
    </row>
    <row r="415" spans="1:9" ht="24.75" customHeight="1">
      <c r="A415" s="105"/>
      <c r="B415" s="91"/>
      <c r="C415" s="92"/>
      <c r="D415" s="93"/>
      <c r="E415" s="94"/>
      <c r="F415" s="93"/>
      <c r="G415" s="94"/>
      <c r="H415" s="18" t="str">
        <f t="shared" si="11"/>
        <v>_</v>
      </c>
      <c r="I415" s="18" t="str">
        <f>CONCATENATE(A415,"_",G415)</f>
        <v>_</v>
      </c>
    </row>
    <row r="416" spans="1:9" ht="24.75" customHeight="1">
      <c r="A416" s="105"/>
      <c r="B416" s="91"/>
      <c r="C416" s="92"/>
      <c r="D416" s="93"/>
      <c r="E416" s="94"/>
      <c r="F416" s="93"/>
      <c r="G416" s="94"/>
      <c r="H416" s="18" t="str">
        <f t="shared" si="11"/>
        <v>_</v>
      </c>
      <c r="I416" s="18" t="str">
        <f>CONCATENATE(A416,"_",G416)</f>
        <v>_</v>
      </c>
    </row>
    <row r="417" spans="1:9" ht="24.75" customHeight="1">
      <c r="A417" s="105"/>
      <c r="B417" s="91"/>
      <c r="C417" s="92"/>
      <c r="D417" s="93"/>
      <c r="E417" s="94"/>
      <c r="F417" s="93"/>
      <c r="G417" s="94"/>
      <c r="H417" s="18" t="str">
        <f t="shared" si="11"/>
        <v>_</v>
      </c>
      <c r="I417" s="18" t="str">
        <f>CONCATENATE(A417,"_",G417)</f>
        <v>_</v>
      </c>
    </row>
    <row r="418" spans="1:9" ht="24.75" customHeight="1">
      <c r="A418" s="105"/>
      <c r="B418" s="91"/>
      <c r="C418" s="92"/>
      <c r="D418" s="93"/>
      <c r="E418" s="94"/>
      <c r="F418" s="93"/>
      <c r="G418" s="94"/>
      <c r="H418" s="18" t="str">
        <f t="shared" si="11"/>
        <v>_</v>
      </c>
      <c r="I418" s="18" t="str">
        <f>CONCATENATE(A418,"_",G418)</f>
        <v>_</v>
      </c>
    </row>
    <row r="419" spans="1:9" ht="24.75" customHeight="1">
      <c r="A419" s="105"/>
      <c r="B419" s="91"/>
      <c r="C419" s="92"/>
      <c r="D419" s="93"/>
      <c r="E419" s="94"/>
      <c r="F419" s="93"/>
      <c r="G419" s="94"/>
      <c r="H419" s="18" t="str">
        <f t="shared" si="11"/>
        <v>_</v>
      </c>
      <c r="I419" s="18" t="str">
        <f>CONCATENATE(A419,"_",G419)</f>
        <v>_</v>
      </c>
    </row>
    <row r="420" spans="1:9" ht="24.75" customHeight="1">
      <c r="A420" s="105"/>
      <c r="B420" s="91"/>
      <c r="C420" s="92"/>
      <c r="D420" s="93"/>
      <c r="E420" s="94"/>
      <c r="F420" s="93"/>
      <c r="G420" s="94"/>
      <c r="H420" s="18" t="str">
        <f t="shared" si="11"/>
        <v>_</v>
      </c>
      <c r="I420" s="18" t="str">
        <f>CONCATENATE(A420,"_",G420)</f>
        <v>_</v>
      </c>
    </row>
    <row r="421" spans="1:9" ht="24.75" customHeight="1">
      <c r="A421" s="105"/>
      <c r="B421" s="91"/>
      <c r="C421" s="92"/>
      <c r="D421" s="93"/>
      <c r="E421" s="94"/>
      <c r="F421" s="93"/>
      <c r="G421" s="94"/>
      <c r="H421" s="18" t="str">
        <f t="shared" si="11"/>
        <v>_</v>
      </c>
      <c r="I421" s="18" t="str">
        <f>CONCATENATE(A421,"_",G421)</f>
        <v>_</v>
      </c>
    </row>
    <row r="422" spans="1:9" ht="24.75" customHeight="1">
      <c r="A422" s="105"/>
      <c r="B422" s="91"/>
      <c r="C422" s="92"/>
      <c r="D422" s="93"/>
      <c r="E422" s="94"/>
      <c r="F422" s="93"/>
      <c r="G422" s="94"/>
      <c r="H422" s="18" t="str">
        <f t="shared" si="11"/>
        <v>_</v>
      </c>
      <c r="I422" s="18" t="str">
        <f>CONCATENATE(A422,"_",G422)</f>
        <v>_</v>
      </c>
    </row>
    <row r="423" spans="1:9" ht="24.75" customHeight="1">
      <c r="A423" s="105"/>
      <c r="B423" s="91"/>
      <c r="C423" s="92"/>
      <c r="D423" s="93"/>
      <c r="E423" s="94"/>
      <c r="F423" s="93"/>
      <c r="G423" s="94"/>
      <c r="H423" s="18" t="str">
        <f t="shared" si="11"/>
        <v>_</v>
      </c>
      <c r="I423" s="18" t="str">
        <f>CONCATENATE(A423,"_",G423)</f>
        <v>_</v>
      </c>
    </row>
    <row r="424" spans="1:9" ht="24.75" customHeight="1">
      <c r="A424" s="105"/>
      <c r="B424" s="91"/>
      <c r="C424" s="92"/>
      <c r="D424" s="93"/>
      <c r="E424" s="94"/>
      <c r="F424" s="93"/>
      <c r="G424" s="94"/>
      <c r="H424" s="18" t="str">
        <f t="shared" si="11"/>
        <v>_</v>
      </c>
      <c r="I424" s="18" t="str">
        <f>CONCATENATE(A424,"_",G424)</f>
        <v>_</v>
      </c>
    </row>
    <row r="425" spans="1:9" ht="24.75" customHeight="1">
      <c r="A425" s="105"/>
      <c r="B425" s="91"/>
      <c r="C425" s="92"/>
      <c r="D425" s="93"/>
      <c r="E425" s="94"/>
      <c r="F425" s="93"/>
      <c r="G425" s="94"/>
      <c r="H425" s="18" t="str">
        <f t="shared" si="11"/>
        <v>_</v>
      </c>
      <c r="I425" s="18" t="str">
        <f>CONCATENATE(A425,"_",G425)</f>
        <v>_</v>
      </c>
    </row>
    <row r="426" spans="1:9" ht="24.75" customHeight="1">
      <c r="A426" s="105"/>
      <c r="B426" s="91"/>
      <c r="C426" s="92"/>
      <c r="D426" s="93"/>
      <c r="E426" s="94"/>
      <c r="F426" s="93"/>
      <c r="G426" s="94"/>
      <c r="H426" s="18" t="str">
        <f t="shared" si="11"/>
        <v>_</v>
      </c>
      <c r="I426" s="18" t="str">
        <f>CONCATENATE(A426,"_",G426)</f>
        <v>_</v>
      </c>
    </row>
    <row r="427" spans="1:9" ht="24.75" customHeight="1">
      <c r="A427" s="105"/>
      <c r="B427" s="91"/>
      <c r="C427" s="92"/>
      <c r="D427" s="93"/>
      <c r="E427" s="94"/>
      <c r="F427" s="93"/>
      <c r="G427" s="94"/>
      <c r="H427" s="18" t="str">
        <f t="shared" si="11"/>
        <v>_</v>
      </c>
      <c r="I427" s="18" t="str">
        <f>CONCATENATE(A427,"_",G427)</f>
        <v>_</v>
      </c>
    </row>
    <row r="428" spans="1:9" ht="24.75" customHeight="1">
      <c r="A428" s="105"/>
      <c r="B428" s="91"/>
      <c r="C428" s="92"/>
      <c r="D428" s="93"/>
      <c r="E428" s="94"/>
      <c r="F428" s="93"/>
      <c r="G428" s="94"/>
      <c r="H428" s="18" t="str">
        <f t="shared" si="11"/>
        <v>_</v>
      </c>
      <c r="I428" s="18" t="str">
        <f>CONCATENATE(A428,"_",G428)</f>
        <v>_</v>
      </c>
    </row>
    <row r="429" spans="1:9" ht="24.75" customHeight="1">
      <c r="A429" s="105"/>
      <c r="B429" s="91"/>
      <c r="C429" s="92"/>
      <c r="D429" s="93"/>
      <c r="E429" s="94"/>
      <c r="F429" s="93"/>
      <c r="G429" s="94"/>
      <c r="H429" s="18" t="str">
        <f t="shared" si="11"/>
        <v>_</v>
      </c>
      <c r="I429" s="18" t="str">
        <f>CONCATENATE(A429,"_",G429)</f>
        <v>_</v>
      </c>
    </row>
    <row r="430" spans="1:9" ht="24.75" customHeight="1">
      <c r="A430" s="105"/>
      <c r="B430" s="91"/>
      <c r="C430" s="92"/>
      <c r="D430" s="93"/>
      <c r="E430" s="94"/>
      <c r="F430" s="93"/>
      <c r="G430" s="94"/>
      <c r="H430" s="18" t="str">
        <f t="shared" si="11"/>
        <v>_</v>
      </c>
      <c r="I430" s="18" t="str">
        <f>CONCATENATE(A430,"_",G430)</f>
        <v>_</v>
      </c>
    </row>
    <row r="431" spans="1:9" ht="24.75" customHeight="1">
      <c r="A431" s="105"/>
      <c r="B431" s="91"/>
      <c r="C431" s="92"/>
      <c r="D431" s="93"/>
      <c r="E431" s="94"/>
      <c r="F431" s="93"/>
      <c r="G431" s="94"/>
      <c r="H431" s="18" t="str">
        <f t="shared" si="11"/>
        <v>_</v>
      </c>
      <c r="I431" s="18" t="str">
        <f>CONCATENATE(A431,"_",G431)</f>
        <v>_</v>
      </c>
    </row>
    <row r="432" spans="1:9" ht="24.75" customHeight="1">
      <c r="A432" s="105"/>
      <c r="B432" s="91"/>
      <c r="C432" s="92"/>
      <c r="D432" s="93"/>
      <c r="E432" s="94"/>
      <c r="F432" s="93"/>
      <c r="G432" s="94"/>
      <c r="H432" s="18" t="str">
        <f t="shared" si="11"/>
        <v>_</v>
      </c>
      <c r="I432" s="18" t="str">
        <f>CONCATENATE(A432,"_",G432)</f>
        <v>_</v>
      </c>
    </row>
    <row r="433" spans="1:9" ht="24.75" customHeight="1">
      <c r="A433" s="105"/>
      <c r="B433" s="91"/>
      <c r="C433" s="92"/>
      <c r="D433" s="93"/>
      <c r="E433" s="94"/>
      <c r="F433" s="93"/>
      <c r="G433" s="94"/>
      <c r="H433" s="18" t="str">
        <f t="shared" si="11"/>
        <v>_</v>
      </c>
      <c r="I433" s="18" t="str">
        <f>CONCATENATE(A433,"_",G433)</f>
        <v>_</v>
      </c>
    </row>
    <row r="434" spans="1:9" ht="24.75" customHeight="1">
      <c r="A434" s="105"/>
      <c r="B434" s="91"/>
      <c r="C434" s="92"/>
      <c r="D434" s="93"/>
      <c r="E434" s="94"/>
      <c r="F434" s="93"/>
      <c r="G434" s="94"/>
      <c r="H434" s="18" t="str">
        <f t="shared" si="11"/>
        <v>_</v>
      </c>
      <c r="I434" s="18" t="str">
        <f>CONCATENATE(A434,"_",G434)</f>
        <v>_</v>
      </c>
    </row>
    <row r="435" spans="1:9" ht="24.75" customHeight="1">
      <c r="A435" s="105"/>
      <c r="B435" s="91"/>
      <c r="C435" s="92"/>
      <c r="D435" s="93"/>
      <c r="E435" s="94"/>
      <c r="F435" s="93"/>
      <c r="G435" s="94"/>
      <c r="H435" s="18" t="str">
        <f t="shared" si="11"/>
        <v>_</v>
      </c>
      <c r="I435" s="18" t="str">
        <f>CONCATENATE(A435,"_",G435)</f>
        <v>_</v>
      </c>
    </row>
    <row r="436" spans="1:9" ht="24.75" customHeight="1">
      <c r="A436" s="105"/>
      <c r="B436" s="91"/>
      <c r="C436" s="92"/>
      <c r="D436" s="93"/>
      <c r="E436" s="94"/>
      <c r="F436" s="93"/>
      <c r="G436" s="94"/>
      <c r="H436" s="18" t="str">
        <f t="shared" si="11"/>
        <v>_</v>
      </c>
      <c r="I436" s="18" t="str">
        <f>CONCATENATE(A436,"_",G436)</f>
        <v>_</v>
      </c>
    </row>
    <row r="437" spans="1:9" ht="24.75" customHeight="1">
      <c r="A437" s="105"/>
      <c r="B437" s="91"/>
      <c r="C437" s="92"/>
      <c r="D437" s="93"/>
      <c r="E437" s="94"/>
      <c r="F437" s="93"/>
      <c r="G437" s="94"/>
      <c r="H437" s="18" t="str">
        <f t="shared" si="11"/>
        <v>_</v>
      </c>
      <c r="I437" s="18" t="str">
        <f>CONCATENATE(A437,"_",G437)</f>
        <v>_</v>
      </c>
    </row>
    <row r="438" spans="1:9" ht="24.75" customHeight="1">
      <c r="A438" s="105"/>
      <c r="B438" s="91"/>
      <c r="C438" s="92"/>
      <c r="D438" s="93"/>
      <c r="E438" s="94"/>
      <c r="F438" s="93"/>
      <c r="G438" s="94"/>
      <c r="H438" s="18" t="str">
        <f t="shared" si="11"/>
        <v>_</v>
      </c>
      <c r="I438" s="18" t="str">
        <f>CONCATENATE(A438,"_",G438)</f>
        <v>_</v>
      </c>
    </row>
    <row r="439" spans="1:9" ht="24.75" customHeight="1">
      <c r="A439" s="105"/>
      <c r="B439" s="91"/>
      <c r="C439" s="92"/>
      <c r="D439" s="93"/>
      <c r="E439" s="94"/>
      <c r="F439" s="93"/>
      <c r="G439" s="94"/>
      <c r="H439" s="18" t="str">
        <f t="shared" si="11"/>
        <v>_</v>
      </c>
      <c r="I439" s="18" t="str">
        <f>CONCATENATE(A439,"_",G439)</f>
        <v>_</v>
      </c>
    </row>
    <row r="440" spans="1:9" ht="24.75" customHeight="1">
      <c r="A440" s="105"/>
      <c r="B440" s="91"/>
      <c r="C440" s="92"/>
      <c r="D440" s="93"/>
      <c r="E440" s="94"/>
      <c r="F440" s="93"/>
      <c r="G440" s="94"/>
      <c r="H440" s="18" t="str">
        <f t="shared" si="11"/>
        <v>_</v>
      </c>
      <c r="I440" s="18" t="str">
        <f>CONCATENATE(A440,"_",G440)</f>
        <v>_</v>
      </c>
    </row>
    <row r="441" spans="1:9" ht="24.75" customHeight="1">
      <c r="A441" s="105"/>
      <c r="B441" s="91"/>
      <c r="C441" s="92"/>
      <c r="D441" s="93"/>
      <c r="E441" s="94"/>
      <c r="F441" s="93"/>
      <c r="G441" s="94"/>
      <c r="H441" s="18" t="str">
        <f t="shared" si="11"/>
        <v>_</v>
      </c>
      <c r="I441" s="18" t="str">
        <f>CONCATENATE(A441,"_",G441)</f>
        <v>_</v>
      </c>
    </row>
    <row r="442" spans="1:9" ht="24.75" customHeight="1">
      <c r="A442" s="105"/>
      <c r="B442" s="91"/>
      <c r="C442" s="92"/>
      <c r="D442" s="93"/>
      <c r="E442" s="94"/>
      <c r="F442" s="93"/>
      <c r="G442" s="94"/>
      <c r="H442" s="18" t="str">
        <f t="shared" si="11"/>
        <v>_</v>
      </c>
      <c r="I442" s="18" t="str">
        <f>CONCATENATE(A442,"_",G442)</f>
        <v>_</v>
      </c>
    </row>
    <row r="443" spans="1:9" ht="24.75" customHeight="1">
      <c r="A443" s="105"/>
      <c r="B443" s="91"/>
      <c r="C443" s="92"/>
      <c r="D443" s="93"/>
      <c r="E443" s="94"/>
      <c r="F443" s="93"/>
      <c r="G443" s="94"/>
      <c r="H443" s="18" t="str">
        <f t="shared" si="11"/>
        <v>_</v>
      </c>
      <c r="I443" s="18" t="str">
        <f>CONCATENATE(A443,"_",G443)</f>
        <v>_</v>
      </c>
    </row>
    <row r="444" spans="1:9" ht="24.75" customHeight="1">
      <c r="A444" s="105"/>
      <c r="B444" s="91"/>
      <c r="C444" s="92"/>
      <c r="D444" s="93"/>
      <c r="E444" s="94"/>
      <c r="F444" s="93"/>
      <c r="G444" s="94"/>
      <c r="H444" s="18" t="str">
        <f t="shared" si="11"/>
        <v>_</v>
      </c>
      <c r="I444" s="18" t="str">
        <f>CONCATENATE(A444,"_",G444)</f>
        <v>_</v>
      </c>
    </row>
    <row r="445" spans="1:9" ht="24.75" customHeight="1">
      <c r="A445" s="105"/>
      <c r="B445" s="91"/>
      <c r="C445" s="92"/>
      <c r="D445" s="93"/>
      <c r="E445" s="94"/>
      <c r="F445" s="93"/>
      <c r="G445" s="94"/>
      <c r="H445" s="18" t="str">
        <f t="shared" si="11"/>
        <v>_</v>
      </c>
      <c r="I445" s="18" t="str">
        <f>CONCATENATE(A445,"_",G445)</f>
        <v>_</v>
      </c>
    </row>
    <row r="446" spans="1:9" ht="24.75" customHeight="1">
      <c r="A446" s="105"/>
      <c r="B446" s="91"/>
      <c r="C446" s="92"/>
      <c r="D446" s="93"/>
      <c r="E446" s="94"/>
      <c r="F446" s="93"/>
      <c r="G446" s="94"/>
      <c r="H446" s="18" t="str">
        <f t="shared" si="11"/>
        <v>_</v>
      </c>
      <c r="I446" s="18" t="str">
        <f>CONCATENATE(A446,"_",G446)</f>
        <v>_</v>
      </c>
    </row>
    <row r="447" spans="1:9" ht="24.75" customHeight="1">
      <c r="A447" s="105"/>
      <c r="B447" s="91"/>
      <c r="C447" s="92"/>
      <c r="D447" s="93"/>
      <c r="E447" s="94"/>
      <c r="F447" s="93"/>
      <c r="G447" s="94"/>
      <c r="H447" s="18" t="str">
        <f t="shared" si="11"/>
        <v>_</v>
      </c>
      <c r="I447" s="18" t="str">
        <f>CONCATENATE(A447,"_",G447)</f>
        <v>_</v>
      </c>
    </row>
    <row r="448" spans="1:9" ht="24.75" customHeight="1">
      <c r="A448" s="105"/>
      <c r="B448" s="91"/>
      <c r="C448" s="92"/>
      <c r="D448" s="93"/>
      <c r="E448" s="94"/>
      <c r="F448" s="93"/>
      <c r="G448" s="94"/>
      <c r="H448" s="18" t="str">
        <f t="shared" si="11"/>
        <v>_</v>
      </c>
      <c r="I448" s="18" t="str">
        <f>CONCATENATE(A448,"_",G448)</f>
        <v>_</v>
      </c>
    </row>
    <row r="449" spans="1:9" ht="24.75" customHeight="1">
      <c r="A449" s="105"/>
      <c r="B449" s="91"/>
      <c r="C449" s="92"/>
      <c r="D449" s="93"/>
      <c r="E449" s="94"/>
      <c r="F449" s="93"/>
      <c r="G449" s="94"/>
      <c r="H449" s="18" t="str">
        <f t="shared" si="11"/>
        <v>_</v>
      </c>
      <c r="I449" s="18" t="str">
        <f>CONCATENATE(A449,"_",G449)</f>
        <v>_</v>
      </c>
    </row>
    <row r="450" spans="1:9" ht="24.75" customHeight="1">
      <c r="A450" s="105"/>
      <c r="B450" s="91"/>
      <c r="C450" s="92"/>
      <c r="D450" s="93"/>
      <c r="E450" s="94"/>
      <c r="F450" s="93"/>
      <c r="G450" s="94"/>
      <c r="H450" s="18" t="str">
        <f t="shared" si="11"/>
        <v>_</v>
      </c>
      <c r="I450" s="18" t="str">
        <f>CONCATENATE(A450,"_",G450)</f>
        <v>_</v>
      </c>
    </row>
    <row r="451" spans="1:9" ht="24.75" customHeight="1">
      <c r="A451" s="105"/>
      <c r="B451" s="91"/>
      <c r="C451" s="92"/>
      <c r="D451" s="93"/>
      <c r="E451" s="94"/>
      <c r="F451" s="93"/>
      <c r="G451" s="94"/>
      <c r="H451" s="18" t="str">
        <f t="shared" si="11"/>
        <v>_</v>
      </c>
      <c r="I451" s="18" t="str">
        <f>CONCATENATE(A451,"_",G451)</f>
        <v>_</v>
      </c>
    </row>
    <row r="452" spans="1:9" ht="24.75" customHeight="1">
      <c r="A452" s="105"/>
      <c r="B452" s="91"/>
      <c r="C452" s="92"/>
      <c r="D452" s="93"/>
      <c r="E452" s="94"/>
      <c r="F452" s="93"/>
      <c r="G452" s="94"/>
      <c r="H452" s="18" t="str">
        <f t="shared" si="11"/>
        <v>_</v>
      </c>
      <c r="I452" s="18" t="str">
        <f>CONCATENATE(A452,"_",G452)</f>
        <v>_</v>
      </c>
    </row>
    <row r="453" spans="1:9" ht="24.75" customHeight="1">
      <c r="A453" s="105"/>
      <c r="B453" s="91"/>
      <c r="C453" s="92"/>
      <c r="D453" s="93"/>
      <c r="E453" s="94"/>
      <c r="F453" s="93"/>
      <c r="G453" s="94"/>
      <c r="H453" s="18" t="str">
        <f t="shared" si="11"/>
        <v>_</v>
      </c>
      <c r="I453" s="18" t="str">
        <f>CONCATENATE(A453,"_",G453)</f>
        <v>_</v>
      </c>
    </row>
    <row r="454" spans="1:9" ht="24.75" customHeight="1">
      <c r="A454" s="105"/>
      <c r="B454" s="91"/>
      <c r="C454" s="92"/>
      <c r="D454" s="93"/>
      <c r="E454" s="94"/>
      <c r="F454" s="93"/>
      <c r="G454" s="94"/>
      <c r="H454" s="18" t="str">
        <f t="shared" si="11"/>
        <v>_</v>
      </c>
      <c r="I454" s="18" t="str">
        <f>CONCATENATE(A454,"_",G454)</f>
        <v>_</v>
      </c>
    </row>
    <row r="455" spans="1:9" ht="24.75" customHeight="1">
      <c r="A455" s="105"/>
      <c r="B455" s="91"/>
      <c r="C455" s="92"/>
      <c r="D455" s="93"/>
      <c r="E455" s="94"/>
      <c r="F455" s="93"/>
      <c r="G455" s="94"/>
      <c r="H455" s="18" t="str">
        <f t="shared" si="11"/>
        <v>_</v>
      </c>
      <c r="I455" s="18" t="str">
        <f>CONCATENATE(A455,"_",G455)</f>
        <v>_</v>
      </c>
    </row>
    <row r="456" spans="1:9" ht="24.75" customHeight="1">
      <c r="A456" s="105"/>
      <c r="B456" s="91"/>
      <c r="C456" s="92"/>
      <c r="D456" s="93"/>
      <c r="E456" s="94"/>
      <c r="F456" s="93"/>
      <c r="G456" s="94"/>
      <c r="H456" s="18" t="str">
        <f t="shared" si="11"/>
        <v>_</v>
      </c>
      <c r="I456" s="18" t="str">
        <f>CONCATENATE(A456,"_",G456)</f>
        <v>_</v>
      </c>
    </row>
    <row r="457" spans="1:9" ht="24.75" customHeight="1">
      <c r="A457" s="105"/>
      <c r="B457" s="91"/>
      <c r="C457" s="92"/>
      <c r="D457" s="93"/>
      <c r="E457" s="94"/>
      <c r="F457" s="93"/>
      <c r="G457" s="94"/>
      <c r="H457" s="18" t="str">
        <f t="shared" si="11"/>
        <v>_</v>
      </c>
      <c r="I457" s="18" t="str">
        <f>CONCATENATE(A457,"_",G457)</f>
        <v>_</v>
      </c>
    </row>
    <row r="458" spans="1:9" ht="24.75" customHeight="1">
      <c r="A458" s="105"/>
      <c r="B458" s="91"/>
      <c r="C458" s="92"/>
      <c r="D458" s="93"/>
      <c r="E458" s="94"/>
      <c r="F458" s="93"/>
      <c r="G458" s="94"/>
      <c r="H458" s="18" t="str">
        <f t="shared" si="11"/>
        <v>_</v>
      </c>
      <c r="I458" s="18" t="str">
        <f>CONCATENATE(A458,"_",G458)</f>
        <v>_</v>
      </c>
    </row>
    <row r="459" spans="1:9" ht="24.75" customHeight="1">
      <c r="A459" s="105"/>
      <c r="B459" s="91"/>
      <c r="C459" s="92"/>
      <c r="D459" s="93"/>
      <c r="E459" s="94"/>
      <c r="F459" s="93"/>
      <c r="G459" s="94"/>
      <c r="H459" s="18" t="str">
        <f t="shared" si="11"/>
        <v>_</v>
      </c>
      <c r="I459" s="18" t="str">
        <f>CONCATENATE(A459,"_",G459)</f>
        <v>_</v>
      </c>
    </row>
    <row r="460" spans="1:9" ht="24.75" customHeight="1">
      <c r="A460" s="105"/>
      <c r="B460" s="91"/>
      <c r="C460" s="92"/>
      <c r="D460" s="93"/>
      <c r="E460" s="94"/>
      <c r="F460" s="93"/>
      <c r="G460" s="94"/>
      <c r="H460" s="18" t="str">
        <f aca="true" t="shared" si="12" ref="H460:H500">CONCATENATE(A460,"_",E460)</f>
        <v>_</v>
      </c>
      <c r="I460" s="18" t="str">
        <f>CONCATENATE(A460,"_",G460)</f>
        <v>_</v>
      </c>
    </row>
    <row r="461" spans="1:9" ht="24.75" customHeight="1">
      <c r="A461" s="105"/>
      <c r="B461" s="91"/>
      <c r="C461" s="92"/>
      <c r="D461" s="93"/>
      <c r="E461" s="94"/>
      <c r="F461" s="93"/>
      <c r="G461" s="94"/>
      <c r="H461" s="18" t="str">
        <f t="shared" si="12"/>
        <v>_</v>
      </c>
      <c r="I461" s="18" t="str">
        <f>CONCATENATE(A461,"_",G461)</f>
        <v>_</v>
      </c>
    </row>
    <row r="462" spans="1:9" ht="24.75" customHeight="1">
      <c r="A462" s="105"/>
      <c r="B462" s="91"/>
      <c r="C462" s="92"/>
      <c r="D462" s="93"/>
      <c r="E462" s="94"/>
      <c r="F462" s="93"/>
      <c r="G462" s="94"/>
      <c r="H462" s="18" t="str">
        <f t="shared" si="12"/>
        <v>_</v>
      </c>
      <c r="I462" s="18" t="str">
        <f>CONCATENATE(A462,"_",G462)</f>
        <v>_</v>
      </c>
    </row>
    <row r="463" spans="1:9" ht="24.75" customHeight="1">
      <c r="A463" s="105"/>
      <c r="B463" s="91"/>
      <c r="C463" s="92"/>
      <c r="D463" s="93"/>
      <c r="E463" s="94"/>
      <c r="F463" s="93"/>
      <c r="G463" s="94"/>
      <c r="H463" s="18" t="str">
        <f t="shared" si="12"/>
        <v>_</v>
      </c>
      <c r="I463" s="18" t="str">
        <f>CONCATENATE(A463,"_",G463)</f>
        <v>_</v>
      </c>
    </row>
    <row r="464" spans="1:9" ht="24.75" customHeight="1">
      <c r="A464" s="105"/>
      <c r="B464" s="91"/>
      <c r="C464" s="92"/>
      <c r="D464" s="93"/>
      <c r="E464" s="94"/>
      <c r="F464" s="93"/>
      <c r="G464" s="94"/>
      <c r="H464" s="18" t="str">
        <f t="shared" si="12"/>
        <v>_</v>
      </c>
      <c r="I464" s="18" t="str">
        <f>CONCATENATE(A464,"_",G464)</f>
        <v>_</v>
      </c>
    </row>
    <row r="465" spans="1:9" ht="24.75" customHeight="1">
      <c r="A465" s="105"/>
      <c r="B465" s="91"/>
      <c r="C465" s="92"/>
      <c r="D465" s="93"/>
      <c r="E465" s="94"/>
      <c r="F465" s="93"/>
      <c r="G465" s="94"/>
      <c r="H465" s="18" t="str">
        <f t="shared" si="12"/>
        <v>_</v>
      </c>
      <c r="I465" s="18" t="str">
        <f>CONCATENATE(A465,"_",G465)</f>
        <v>_</v>
      </c>
    </row>
    <row r="466" spans="1:9" ht="24.75" customHeight="1">
      <c r="A466" s="105"/>
      <c r="B466" s="91"/>
      <c r="C466" s="92"/>
      <c r="D466" s="93"/>
      <c r="E466" s="94"/>
      <c r="F466" s="93"/>
      <c r="G466" s="94"/>
      <c r="H466" s="18" t="str">
        <f t="shared" si="12"/>
        <v>_</v>
      </c>
      <c r="I466" s="18" t="str">
        <f>CONCATENATE(A466,"_",G466)</f>
        <v>_</v>
      </c>
    </row>
    <row r="467" spans="1:9" ht="24.75" customHeight="1">
      <c r="A467" s="105"/>
      <c r="B467" s="91"/>
      <c r="C467" s="92"/>
      <c r="D467" s="93"/>
      <c r="E467" s="94"/>
      <c r="F467" s="93"/>
      <c r="G467" s="94"/>
      <c r="H467" s="18" t="str">
        <f t="shared" si="12"/>
        <v>_</v>
      </c>
      <c r="I467" s="18" t="str">
        <f>CONCATENATE(A467,"_",G467)</f>
        <v>_</v>
      </c>
    </row>
    <row r="468" spans="1:9" ht="24.75" customHeight="1">
      <c r="A468" s="105"/>
      <c r="B468" s="91"/>
      <c r="C468" s="92"/>
      <c r="D468" s="93"/>
      <c r="E468" s="94"/>
      <c r="F468" s="93"/>
      <c r="G468" s="94"/>
      <c r="H468" s="18" t="str">
        <f t="shared" si="12"/>
        <v>_</v>
      </c>
      <c r="I468" s="18" t="str">
        <f>CONCATENATE(A468,"_",G468)</f>
        <v>_</v>
      </c>
    </row>
    <row r="469" spans="1:9" ht="24.75" customHeight="1">
      <c r="A469" s="105"/>
      <c r="B469" s="91"/>
      <c r="C469" s="92"/>
      <c r="D469" s="93"/>
      <c r="E469" s="94"/>
      <c r="F469" s="93"/>
      <c r="G469" s="94"/>
      <c r="H469" s="18" t="str">
        <f t="shared" si="12"/>
        <v>_</v>
      </c>
      <c r="I469" s="18" t="str">
        <f>CONCATENATE(A469,"_",G469)</f>
        <v>_</v>
      </c>
    </row>
    <row r="470" spans="1:9" ht="24.75" customHeight="1">
      <c r="A470" s="105"/>
      <c r="B470" s="91"/>
      <c r="C470" s="92"/>
      <c r="D470" s="93"/>
      <c r="E470" s="94"/>
      <c r="F470" s="93"/>
      <c r="G470" s="94"/>
      <c r="H470" s="18" t="str">
        <f t="shared" si="12"/>
        <v>_</v>
      </c>
      <c r="I470" s="18" t="str">
        <f>CONCATENATE(A470,"_",G470)</f>
        <v>_</v>
      </c>
    </row>
    <row r="471" spans="1:9" ht="24.75" customHeight="1">
      <c r="A471" s="105"/>
      <c r="B471" s="91"/>
      <c r="C471" s="92"/>
      <c r="D471" s="93"/>
      <c r="E471" s="94"/>
      <c r="F471" s="93"/>
      <c r="G471" s="94"/>
      <c r="H471" s="18" t="str">
        <f t="shared" si="12"/>
        <v>_</v>
      </c>
      <c r="I471" s="18" t="str">
        <f>CONCATENATE(A471,"_",G471)</f>
        <v>_</v>
      </c>
    </row>
    <row r="472" spans="1:9" ht="24.75" customHeight="1">
      <c r="A472" s="105"/>
      <c r="B472" s="91"/>
      <c r="C472" s="92"/>
      <c r="D472" s="93"/>
      <c r="E472" s="94"/>
      <c r="F472" s="93"/>
      <c r="G472" s="94"/>
      <c r="H472" s="18" t="str">
        <f t="shared" si="12"/>
        <v>_</v>
      </c>
      <c r="I472" s="18" t="str">
        <f>CONCATENATE(A472,"_",G472)</f>
        <v>_</v>
      </c>
    </row>
    <row r="473" spans="1:9" ht="24.75" customHeight="1">
      <c r="A473" s="105"/>
      <c r="B473" s="91"/>
      <c r="C473" s="92"/>
      <c r="D473" s="93"/>
      <c r="E473" s="94"/>
      <c r="F473" s="93"/>
      <c r="G473" s="94"/>
      <c r="H473" s="18" t="str">
        <f t="shared" si="12"/>
        <v>_</v>
      </c>
      <c r="I473" s="18" t="str">
        <f>CONCATENATE(A473,"_",G473)</f>
        <v>_</v>
      </c>
    </row>
    <row r="474" spans="1:9" ht="24.75" customHeight="1">
      <c r="A474" s="105"/>
      <c r="B474" s="91"/>
      <c r="C474" s="92"/>
      <c r="D474" s="93"/>
      <c r="E474" s="94"/>
      <c r="F474" s="93"/>
      <c r="G474" s="94"/>
      <c r="H474" s="18" t="str">
        <f t="shared" si="12"/>
        <v>_</v>
      </c>
      <c r="I474" s="18" t="str">
        <f>CONCATENATE(A474,"_",G474)</f>
        <v>_</v>
      </c>
    </row>
    <row r="475" spans="1:9" ht="24.75" customHeight="1">
      <c r="A475" s="105"/>
      <c r="B475" s="91"/>
      <c r="C475" s="92"/>
      <c r="D475" s="93"/>
      <c r="E475" s="94"/>
      <c r="F475" s="93"/>
      <c r="G475" s="94"/>
      <c r="H475" s="18" t="str">
        <f t="shared" si="12"/>
        <v>_</v>
      </c>
      <c r="I475" s="18" t="str">
        <f>CONCATENATE(A475,"_",G475)</f>
        <v>_</v>
      </c>
    </row>
    <row r="476" spans="1:9" ht="24.75" customHeight="1">
      <c r="A476" s="105"/>
      <c r="B476" s="91"/>
      <c r="C476" s="92"/>
      <c r="D476" s="93"/>
      <c r="E476" s="94"/>
      <c r="F476" s="93"/>
      <c r="G476" s="94"/>
      <c r="H476" s="18" t="str">
        <f t="shared" si="12"/>
        <v>_</v>
      </c>
      <c r="I476" s="18" t="str">
        <f>CONCATENATE(A476,"_",G476)</f>
        <v>_</v>
      </c>
    </row>
    <row r="477" spans="1:9" ht="24.75" customHeight="1">
      <c r="A477" s="105"/>
      <c r="B477" s="91"/>
      <c r="C477" s="92"/>
      <c r="D477" s="93"/>
      <c r="E477" s="94"/>
      <c r="F477" s="93"/>
      <c r="G477" s="94"/>
      <c r="H477" s="18" t="str">
        <f t="shared" si="12"/>
        <v>_</v>
      </c>
      <c r="I477" s="18" t="str">
        <f>CONCATENATE(A477,"_",G477)</f>
        <v>_</v>
      </c>
    </row>
    <row r="478" spans="1:9" ht="24.75" customHeight="1">
      <c r="A478" s="105"/>
      <c r="B478" s="91"/>
      <c r="C478" s="92"/>
      <c r="D478" s="93"/>
      <c r="E478" s="94"/>
      <c r="F478" s="93"/>
      <c r="G478" s="94"/>
      <c r="H478" s="18" t="str">
        <f t="shared" si="12"/>
        <v>_</v>
      </c>
      <c r="I478" s="18" t="str">
        <f>CONCATENATE(A478,"_",G478)</f>
        <v>_</v>
      </c>
    </row>
    <row r="479" spans="1:9" ht="24.75" customHeight="1">
      <c r="A479" s="105"/>
      <c r="B479" s="91"/>
      <c r="C479" s="92"/>
      <c r="D479" s="93"/>
      <c r="E479" s="94"/>
      <c r="F479" s="93"/>
      <c r="G479" s="94"/>
      <c r="H479" s="18" t="str">
        <f t="shared" si="12"/>
        <v>_</v>
      </c>
      <c r="I479" s="18" t="str">
        <f>CONCATENATE(A479,"_",G479)</f>
        <v>_</v>
      </c>
    </row>
    <row r="480" spans="1:9" ht="24.75" customHeight="1">
      <c r="A480" s="105"/>
      <c r="B480" s="91"/>
      <c r="C480" s="92"/>
      <c r="D480" s="93"/>
      <c r="E480" s="94"/>
      <c r="F480" s="93"/>
      <c r="G480" s="94"/>
      <c r="H480" s="18" t="str">
        <f t="shared" si="12"/>
        <v>_</v>
      </c>
      <c r="I480" s="18" t="str">
        <f>CONCATENATE(A480,"_",G480)</f>
        <v>_</v>
      </c>
    </row>
    <row r="481" spans="1:9" ht="24.75" customHeight="1">
      <c r="A481" s="105"/>
      <c r="B481" s="91"/>
      <c r="C481" s="92"/>
      <c r="D481" s="93"/>
      <c r="E481" s="94"/>
      <c r="F481" s="93"/>
      <c r="G481" s="94"/>
      <c r="H481" s="18" t="str">
        <f t="shared" si="12"/>
        <v>_</v>
      </c>
      <c r="I481" s="18" t="str">
        <f>CONCATENATE(A481,"_",G481)</f>
        <v>_</v>
      </c>
    </row>
    <row r="482" spans="1:9" ht="24.75" customHeight="1">
      <c r="A482" s="105" t="str">
        <f>IF(B482=0," ",MONTH(B482))</f>
        <v> </v>
      </c>
      <c r="B482" s="91"/>
      <c r="C482" s="92"/>
      <c r="D482" s="93"/>
      <c r="E482" s="94"/>
      <c r="F482" s="93"/>
      <c r="G482" s="94"/>
      <c r="H482" s="18" t="str">
        <f t="shared" si="12"/>
        <v> _</v>
      </c>
      <c r="I482" s="18" t="str">
        <f>CONCATENATE(A482,"_",G482)</f>
        <v> _</v>
      </c>
    </row>
    <row r="483" spans="1:9" ht="24.75" customHeight="1">
      <c r="A483" s="105" t="str">
        <f>IF(B483=0," ",MONTH(B483))</f>
        <v> </v>
      </c>
      <c r="B483" s="91"/>
      <c r="C483" s="92"/>
      <c r="D483" s="93"/>
      <c r="E483" s="94"/>
      <c r="F483" s="93"/>
      <c r="G483" s="94"/>
      <c r="H483" s="18" t="str">
        <f t="shared" si="12"/>
        <v> _</v>
      </c>
      <c r="I483" s="18" t="str">
        <f>CONCATENATE(A483,"_",G483)</f>
        <v> _</v>
      </c>
    </row>
    <row r="484" spans="1:9" ht="24.75" customHeight="1">
      <c r="A484" s="105" t="str">
        <f>IF(B484=0," ",MONTH(B484))</f>
        <v> </v>
      </c>
      <c r="B484" s="91"/>
      <c r="C484" s="92"/>
      <c r="D484" s="93"/>
      <c r="E484" s="94"/>
      <c r="F484" s="93"/>
      <c r="G484" s="94"/>
      <c r="H484" s="18" t="str">
        <f t="shared" si="12"/>
        <v> _</v>
      </c>
      <c r="I484" s="18" t="str">
        <f>CONCATENATE(A484,"_",G484)</f>
        <v> _</v>
      </c>
    </row>
    <row r="485" spans="1:9" ht="24.75" customHeight="1">
      <c r="A485" s="105" t="str">
        <f>IF(B485=0," ",MONTH(B485))</f>
        <v> </v>
      </c>
      <c r="B485" s="91"/>
      <c r="C485" s="92"/>
      <c r="D485" s="93"/>
      <c r="E485" s="94"/>
      <c r="F485" s="93"/>
      <c r="G485" s="94"/>
      <c r="H485" s="18" t="str">
        <f t="shared" si="12"/>
        <v> _</v>
      </c>
      <c r="I485" s="18" t="str">
        <f>CONCATENATE(A485,"_",G485)</f>
        <v> _</v>
      </c>
    </row>
    <row r="486" spans="1:9" ht="24.75" customHeight="1">
      <c r="A486" s="105" t="str">
        <f>IF(B486=0," ",MONTH(B486))</f>
        <v> </v>
      </c>
      <c r="B486" s="91"/>
      <c r="C486" s="92"/>
      <c r="D486" s="93"/>
      <c r="E486" s="94"/>
      <c r="F486" s="93"/>
      <c r="G486" s="94"/>
      <c r="H486" s="18" t="str">
        <f t="shared" si="12"/>
        <v> _</v>
      </c>
      <c r="I486" s="18" t="str">
        <f>CONCATENATE(A486,"_",G486)</f>
        <v> _</v>
      </c>
    </row>
    <row r="487" spans="1:9" ht="24.75" customHeight="1">
      <c r="A487" s="105"/>
      <c r="B487" s="91"/>
      <c r="C487" s="92"/>
      <c r="D487" s="93"/>
      <c r="E487" s="94"/>
      <c r="F487" s="93"/>
      <c r="G487" s="94"/>
      <c r="H487" s="18" t="str">
        <f t="shared" si="12"/>
        <v>_</v>
      </c>
      <c r="I487" s="18" t="str">
        <f>CONCATENATE(A487,"_",G487)</f>
        <v>_</v>
      </c>
    </row>
    <row r="488" spans="1:9" ht="24.75" customHeight="1">
      <c r="A488" s="105"/>
      <c r="B488" s="91"/>
      <c r="C488" s="92"/>
      <c r="D488" s="93"/>
      <c r="E488" s="94"/>
      <c r="F488" s="93"/>
      <c r="G488" s="94"/>
      <c r="H488" s="18" t="str">
        <f t="shared" si="12"/>
        <v>_</v>
      </c>
      <c r="I488" s="18" t="str">
        <f>CONCATENATE(A488,"_",G488)</f>
        <v>_</v>
      </c>
    </row>
    <row r="489" spans="1:9" ht="24.75" customHeight="1">
      <c r="A489" s="105"/>
      <c r="B489" s="91"/>
      <c r="C489" s="92"/>
      <c r="D489" s="93"/>
      <c r="E489" s="94"/>
      <c r="F489" s="93"/>
      <c r="G489" s="94"/>
      <c r="H489" s="18" t="str">
        <f t="shared" si="12"/>
        <v>_</v>
      </c>
      <c r="I489" s="18" t="str">
        <f>CONCATENATE(A489,"_",G489)</f>
        <v>_</v>
      </c>
    </row>
    <row r="490" spans="1:9" ht="24.75" customHeight="1">
      <c r="A490" s="105"/>
      <c r="B490" s="91"/>
      <c r="C490" s="92"/>
      <c r="D490" s="93"/>
      <c r="E490" s="94"/>
      <c r="F490" s="93"/>
      <c r="G490" s="94"/>
      <c r="H490" s="18" t="str">
        <f t="shared" si="12"/>
        <v>_</v>
      </c>
      <c r="I490" s="18" t="str">
        <f>CONCATENATE(A490,"_",G490)</f>
        <v>_</v>
      </c>
    </row>
    <row r="491" spans="1:9" ht="24.75" customHeight="1">
      <c r="A491" s="105"/>
      <c r="B491" s="91"/>
      <c r="C491" s="92"/>
      <c r="D491" s="93"/>
      <c r="E491" s="94"/>
      <c r="F491" s="93"/>
      <c r="G491" s="94"/>
      <c r="H491" s="18" t="str">
        <f t="shared" si="12"/>
        <v>_</v>
      </c>
      <c r="I491" s="18" t="str">
        <f>CONCATENATE(A491,"_",G491)</f>
        <v>_</v>
      </c>
    </row>
    <row r="492" spans="1:9" ht="24.75" customHeight="1">
      <c r="A492" s="105"/>
      <c r="B492" s="91"/>
      <c r="C492" s="92"/>
      <c r="D492" s="93"/>
      <c r="E492" s="94"/>
      <c r="F492" s="93"/>
      <c r="G492" s="94"/>
      <c r="H492" s="18" t="str">
        <f t="shared" si="12"/>
        <v>_</v>
      </c>
      <c r="I492" s="18" t="str">
        <f>CONCATENATE(A492,"_",G492)</f>
        <v>_</v>
      </c>
    </row>
    <row r="493" spans="1:9" ht="24.75" customHeight="1">
      <c r="A493" s="105" t="str">
        <f>IF(B493=0," ",MONTH(B493))</f>
        <v> </v>
      </c>
      <c r="B493" s="91"/>
      <c r="C493" s="92"/>
      <c r="D493" s="93"/>
      <c r="E493" s="94"/>
      <c r="F493" s="93"/>
      <c r="G493" s="94"/>
      <c r="H493" s="18" t="str">
        <f t="shared" si="12"/>
        <v> _</v>
      </c>
      <c r="I493" s="18" t="str">
        <f>CONCATENATE(A493,"_",G493)</f>
        <v> _</v>
      </c>
    </row>
    <row r="494" spans="1:9" ht="24.75" customHeight="1">
      <c r="A494" s="105" t="str">
        <f>IF(B494=0," ",MONTH(B494))</f>
        <v> </v>
      </c>
      <c r="B494" s="91"/>
      <c r="C494" s="92"/>
      <c r="D494" s="93"/>
      <c r="E494" s="94"/>
      <c r="F494" s="93"/>
      <c r="G494" s="94"/>
      <c r="H494" s="18" t="str">
        <f t="shared" si="12"/>
        <v> _</v>
      </c>
      <c r="I494" s="18" t="str">
        <f>CONCATENATE(A494,"_",G494)</f>
        <v> _</v>
      </c>
    </row>
    <row r="495" spans="1:9" ht="24.75" customHeight="1">
      <c r="A495" s="105" t="str">
        <f>IF(B495=0," ",MONTH(B495))</f>
        <v> </v>
      </c>
      <c r="B495" s="91"/>
      <c r="C495" s="92"/>
      <c r="D495" s="93"/>
      <c r="E495" s="94"/>
      <c r="F495" s="93"/>
      <c r="G495" s="94"/>
      <c r="H495" s="18" t="str">
        <f t="shared" si="12"/>
        <v> _</v>
      </c>
      <c r="I495" s="18" t="str">
        <f>CONCATENATE(A495,"_",G495)</f>
        <v> _</v>
      </c>
    </row>
    <row r="496" spans="1:9" ht="24.75" customHeight="1">
      <c r="A496" s="105" t="str">
        <f>IF(B496=0," ",MONTH(B496))</f>
        <v> </v>
      </c>
      <c r="B496" s="91"/>
      <c r="C496" s="92"/>
      <c r="D496" s="93"/>
      <c r="E496" s="94"/>
      <c r="F496" s="93"/>
      <c r="G496" s="94"/>
      <c r="H496" s="18" t="str">
        <f t="shared" si="12"/>
        <v> _</v>
      </c>
      <c r="I496" s="18" t="str">
        <f>CONCATENATE(A496,"_",G496)</f>
        <v> _</v>
      </c>
    </row>
    <row r="497" spans="1:9" ht="24.75" customHeight="1">
      <c r="A497" s="105"/>
      <c r="B497" s="91"/>
      <c r="C497" s="92"/>
      <c r="D497" s="93"/>
      <c r="E497" s="94"/>
      <c r="F497" s="93"/>
      <c r="G497" s="94"/>
      <c r="H497" s="18" t="str">
        <f t="shared" si="12"/>
        <v>_</v>
      </c>
      <c r="I497" s="18" t="str">
        <f>CONCATENATE(A497,"_",G497)</f>
        <v>_</v>
      </c>
    </row>
    <row r="498" spans="1:9" ht="24.75" customHeight="1">
      <c r="A498" s="105" t="str">
        <f>IF(B498=0," ",MONTH(B498))</f>
        <v> </v>
      </c>
      <c r="B498" s="91"/>
      <c r="C498" s="92"/>
      <c r="D498" s="93"/>
      <c r="E498" s="94"/>
      <c r="F498" s="93"/>
      <c r="G498" s="94"/>
      <c r="H498" s="18" t="str">
        <f t="shared" si="12"/>
        <v> _</v>
      </c>
      <c r="I498" s="18" t="str">
        <f>CONCATENATE(A498,"_",G498)</f>
        <v> _</v>
      </c>
    </row>
    <row r="499" spans="1:9" ht="24.75" customHeight="1">
      <c r="A499" s="105" t="str">
        <f>IF(B499=0," ",MONTH(B499))</f>
        <v> </v>
      </c>
      <c r="B499" s="91"/>
      <c r="C499" s="92"/>
      <c r="D499" s="93"/>
      <c r="E499" s="94"/>
      <c r="F499" s="93"/>
      <c r="G499" s="94"/>
      <c r="H499" s="18" t="str">
        <f t="shared" si="12"/>
        <v> _</v>
      </c>
      <c r="I499" s="18" t="str">
        <f>CONCATENATE(A499,"_",G499)</f>
        <v> _</v>
      </c>
    </row>
    <row r="500" spans="1:9" ht="24.75" customHeight="1">
      <c r="A500" s="105" t="str">
        <f>IF(B500=0," ",MONTH(B500))</f>
        <v> </v>
      </c>
      <c r="B500" s="91"/>
      <c r="C500" s="92"/>
      <c r="D500" s="93"/>
      <c r="E500" s="94"/>
      <c r="F500" s="93"/>
      <c r="G500" s="94"/>
      <c r="H500" s="18" t="str">
        <f t="shared" si="12"/>
        <v> _</v>
      </c>
      <c r="I500" s="18" t="str">
        <f>CONCATENATE(A500,"_",G500)</f>
        <v> _</v>
      </c>
    </row>
  </sheetData>
  <sheetProtection sort="0" autoFilter="0"/>
  <autoFilter ref="A8:I500"/>
  <printOptions horizontalCentered="1"/>
  <pageMargins left="0.11811023622047245" right="0" top="0.5118110236220472" bottom="0.3937007874015748" header="0.3937007874015748" footer="0.2362204724409449"/>
  <pageSetup fitToHeight="7" horizontalDpi="300" verticalDpi="3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showGridLines="0" zoomScalePageLayoutView="0" workbookViewId="0" topLeftCell="A1">
      <selection activeCell="H6" sqref="H6"/>
    </sheetView>
  </sheetViews>
  <sheetFormatPr defaultColWidth="8.8515625" defaultRowHeight="12.75"/>
  <cols>
    <col min="1" max="1" width="7.8515625" style="0" customWidth="1"/>
    <col min="2" max="2" width="13.8515625" style="0" customWidth="1"/>
    <col min="3" max="3" width="43.00390625" style="0" customWidth="1"/>
    <col min="4" max="4" width="5.421875" style="0" customWidth="1"/>
    <col min="5" max="5" width="13.421875" style="0" customWidth="1"/>
    <col min="6" max="6" width="39.28125" style="0" customWidth="1"/>
  </cols>
  <sheetData>
    <row r="1" spans="2:5" ht="21.75">
      <c r="B1" s="79" t="s">
        <v>163</v>
      </c>
      <c r="E1" s="9" t="s">
        <v>164</v>
      </c>
    </row>
    <row r="2" ht="5.25" customHeight="1"/>
    <row r="3" spans="2:6" ht="15">
      <c r="B3" s="116" t="s">
        <v>148</v>
      </c>
      <c r="C3" s="116" t="s">
        <v>145</v>
      </c>
      <c r="E3" s="116" t="s">
        <v>149</v>
      </c>
      <c r="F3" s="116" t="s">
        <v>145</v>
      </c>
    </row>
    <row r="4" spans="2:6" ht="19.5" customHeight="1">
      <c r="B4" s="120">
        <v>1</v>
      </c>
      <c r="C4" s="121" t="s">
        <v>5</v>
      </c>
      <c r="E4" s="117">
        <v>1</v>
      </c>
      <c r="F4" s="118" t="s">
        <v>165</v>
      </c>
    </row>
    <row r="5" spans="2:6" ht="19.5" customHeight="1">
      <c r="B5" s="120">
        <v>2</v>
      </c>
      <c r="C5" s="121" t="s">
        <v>47</v>
      </c>
      <c r="E5" s="117">
        <v>2</v>
      </c>
      <c r="F5" s="118" t="s">
        <v>93</v>
      </c>
    </row>
    <row r="6" spans="2:6" ht="19.5" customHeight="1">
      <c r="B6" s="120">
        <v>3</v>
      </c>
      <c r="C6" s="121" t="s">
        <v>49</v>
      </c>
      <c r="E6" s="117">
        <v>3</v>
      </c>
      <c r="F6" s="118" t="s">
        <v>70</v>
      </c>
    </row>
    <row r="7" spans="2:6" ht="19.5" customHeight="1">
      <c r="B7" s="120">
        <v>4</v>
      </c>
      <c r="C7" s="121" t="s">
        <v>46</v>
      </c>
      <c r="E7" s="117" t="s">
        <v>166</v>
      </c>
      <c r="F7" s="118" t="s">
        <v>167</v>
      </c>
    </row>
    <row r="8" spans="2:6" ht="19.5" customHeight="1">
      <c r="B8" s="120">
        <v>5</v>
      </c>
      <c r="C8" s="121" t="s">
        <v>151</v>
      </c>
      <c r="E8" s="117" t="s">
        <v>168</v>
      </c>
      <c r="F8" s="118" t="s">
        <v>169</v>
      </c>
    </row>
    <row r="9" spans="2:6" ht="19.5" customHeight="1">
      <c r="B9" s="120">
        <v>6</v>
      </c>
      <c r="C9" s="121" t="s">
        <v>1</v>
      </c>
      <c r="E9" s="117" t="s">
        <v>170</v>
      </c>
      <c r="F9" s="118" t="s">
        <v>68</v>
      </c>
    </row>
    <row r="10" spans="2:6" ht="19.5" customHeight="1">
      <c r="B10" s="120">
        <v>7</v>
      </c>
      <c r="C10" s="121" t="s">
        <v>75</v>
      </c>
      <c r="E10" s="117" t="s">
        <v>67</v>
      </c>
      <c r="F10" s="118" t="s">
        <v>95</v>
      </c>
    </row>
    <row r="11" spans="2:6" ht="19.5" customHeight="1">
      <c r="B11" s="120">
        <v>8</v>
      </c>
      <c r="C11" s="122" t="s">
        <v>50</v>
      </c>
      <c r="E11" s="117" t="s">
        <v>171</v>
      </c>
      <c r="F11" s="118" t="s">
        <v>172</v>
      </c>
    </row>
    <row r="12" spans="2:6" ht="19.5" customHeight="1">
      <c r="B12" s="120">
        <v>9</v>
      </c>
      <c r="C12" s="121" t="s">
        <v>48</v>
      </c>
      <c r="E12" s="117" t="s">
        <v>173</v>
      </c>
      <c r="F12" s="118" t="s">
        <v>174</v>
      </c>
    </row>
    <row r="13" spans="2:6" ht="19.5" customHeight="1">
      <c r="B13" s="120" t="s">
        <v>51</v>
      </c>
      <c r="C13" s="121" t="s">
        <v>152</v>
      </c>
      <c r="E13" s="117" t="s">
        <v>175</v>
      </c>
      <c r="F13" s="118" t="s">
        <v>176</v>
      </c>
    </row>
    <row r="14" spans="2:6" ht="19.5" customHeight="1">
      <c r="B14" s="120" t="s">
        <v>52</v>
      </c>
      <c r="C14" s="121" t="s">
        <v>153</v>
      </c>
      <c r="E14" s="117" t="s">
        <v>177</v>
      </c>
      <c r="F14" s="118" t="s">
        <v>178</v>
      </c>
    </row>
    <row r="15" spans="2:6" ht="19.5" customHeight="1">
      <c r="B15" s="120" t="s">
        <v>53</v>
      </c>
      <c r="C15" s="121" t="s">
        <v>154</v>
      </c>
      <c r="E15" s="117" t="s">
        <v>179</v>
      </c>
      <c r="F15" s="118" t="s">
        <v>152</v>
      </c>
    </row>
    <row r="16" spans="2:6" ht="19.5" customHeight="1">
      <c r="B16" s="120" t="s">
        <v>54</v>
      </c>
      <c r="C16" s="121" t="s">
        <v>155</v>
      </c>
      <c r="E16" s="117" t="s">
        <v>180</v>
      </c>
      <c r="F16" s="118" t="s">
        <v>181</v>
      </c>
    </row>
    <row r="17" spans="2:6" ht="19.5" customHeight="1">
      <c r="B17" s="120" t="s">
        <v>55</v>
      </c>
      <c r="C17" s="121" t="s">
        <v>156</v>
      </c>
      <c r="E17" s="117" t="s">
        <v>182</v>
      </c>
      <c r="F17" s="118" t="s">
        <v>15</v>
      </c>
    </row>
    <row r="18" spans="2:6" ht="19.5" customHeight="1">
      <c r="B18" s="120" t="s">
        <v>56</v>
      </c>
      <c r="C18" s="121" t="s">
        <v>157</v>
      </c>
      <c r="E18" s="117" t="s">
        <v>183</v>
      </c>
      <c r="F18" s="118" t="s">
        <v>155</v>
      </c>
    </row>
    <row r="19" spans="2:6" ht="19.5" customHeight="1">
      <c r="B19" s="120" t="s">
        <v>57</v>
      </c>
      <c r="C19" s="121" t="s">
        <v>158</v>
      </c>
      <c r="E19" s="117" t="s">
        <v>184</v>
      </c>
      <c r="F19" s="118" t="s">
        <v>156</v>
      </c>
    </row>
    <row r="20" spans="2:6" ht="19.5" customHeight="1">
      <c r="B20" s="120" t="s">
        <v>58</v>
      </c>
      <c r="C20" s="121" t="s">
        <v>159</v>
      </c>
      <c r="E20" s="117" t="s">
        <v>185</v>
      </c>
      <c r="F20" s="118" t="s">
        <v>157</v>
      </c>
    </row>
    <row r="21" spans="2:6" ht="19.5" customHeight="1">
      <c r="B21" s="120" t="s">
        <v>59</v>
      </c>
      <c r="C21" s="121" t="s">
        <v>160</v>
      </c>
      <c r="E21" s="117" t="s">
        <v>186</v>
      </c>
      <c r="F21" s="118" t="s">
        <v>158</v>
      </c>
    </row>
    <row r="22" spans="2:6" ht="19.5" customHeight="1">
      <c r="B22" s="120" t="s">
        <v>60</v>
      </c>
      <c r="C22" s="121" t="s">
        <v>161</v>
      </c>
      <c r="E22" s="117" t="s">
        <v>187</v>
      </c>
      <c r="F22" s="118" t="s">
        <v>159</v>
      </c>
    </row>
    <row r="23" spans="2:6" ht="19.5" customHeight="1">
      <c r="B23" s="120" t="s">
        <v>61</v>
      </c>
      <c r="C23" s="121" t="s">
        <v>134</v>
      </c>
      <c r="E23" s="117" t="s">
        <v>188</v>
      </c>
      <c r="F23" s="118" t="s">
        <v>160</v>
      </c>
    </row>
    <row r="24" spans="2:6" ht="19.5" customHeight="1">
      <c r="B24" s="120" t="s">
        <v>62</v>
      </c>
      <c r="C24" s="121" t="s">
        <v>120</v>
      </c>
      <c r="E24" s="117" t="s">
        <v>189</v>
      </c>
      <c r="F24" s="118" t="s">
        <v>161</v>
      </c>
    </row>
    <row r="25" spans="2:6" ht="19.5" customHeight="1">
      <c r="B25" s="120" t="s">
        <v>63</v>
      </c>
      <c r="C25" s="121" t="s">
        <v>121</v>
      </c>
      <c r="E25" s="117">
        <v>7</v>
      </c>
      <c r="F25" s="118" t="s">
        <v>190</v>
      </c>
    </row>
    <row r="26" spans="2:6" ht="19.5" customHeight="1">
      <c r="B26" s="120" t="s">
        <v>87</v>
      </c>
      <c r="C26" s="121" t="s">
        <v>122</v>
      </c>
      <c r="E26" s="117">
        <v>8</v>
      </c>
      <c r="F26" s="118" t="s">
        <v>191</v>
      </c>
    </row>
    <row r="27" spans="2:6" ht="19.5" customHeight="1">
      <c r="B27" s="120">
        <v>12</v>
      </c>
      <c r="C27" s="121" t="s">
        <v>135</v>
      </c>
      <c r="E27" s="117">
        <v>9</v>
      </c>
      <c r="F27" s="118" t="s">
        <v>192</v>
      </c>
    </row>
    <row r="28" spans="2:6" ht="19.5" customHeight="1">
      <c r="B28" s="120">
        <v>13</v>
      </c>
      <c r="C28" s="121" t="s">
        <v>74</v>
      </c>
      <c r="E28" s="117">
        <v>10</v>
      </c>
      <c r="F28" s="118" t="s">
        <v>72</v>
      </c>
    </row>
    <row r="29" spans="2:6" ht="19.5" customHeight="1">
      <c r="B29" s="120">
        <v>14</v>
      </c>
      <c r="C29" s="121" t="s">
        <v>138</v>
      </c>
      <c r="E29" s="117">
        <v>11</v>
      </c>
      <c r="F29" s="118" t="s">
        <v>71</v>
      </c>
    </row>
    <row r="30" spans="2:6" ht="19.5" customHeight="1">
      <c r="B30" s="120">
        <v>15</v>
      </c>
      <c r="C30" s="121" t="s">
        <v>132</v>
      </c>
      <c r="E30" s="117">
        <v>12</v>
      </c>
      <c r="F30" s="118" t="s">
        <v>73</v>
      </c>
    </row>
    <row r="31" spans="2:6" ht="19.5" customHeight="1">
      <c r="B31" s="120">
        <v>16</v>
      </c>
      <c r="C31" s="121" t="s">
        <v>65</v>
      </c>
      <c r="E31" s="117">
        <v>13</v>
      </c>
      <c r="F31" s="118" t="s">
        <v>16</v>
      </c>
    </row>
    <row r="32" spans="2:6" ht="19.5" customHeight="1">
      <c r="B32" s="120">
        <v>17</v>
      </c>
      <c r="C32" s="121" t="s">
        <v>64</v>
      </c>
      <c r="E32" s="117">
        <v>14</v>
      </c>
      <c r="F32" s="118" t="s">
        <v>116</v>
      </c>
    </row>
    <row r="33" spans="2:6" ht="19.5" customHeight="1">
      <c r="B33" s="120">
        <v>18</v>
      </c>
      <c r="C33" s="121" t="s">
        <v>66</v>
      </c>
      <c r="E33" s="117">
        <v>15</v>
      </c>
      <c r="F33" s="118" t="s">
        <v>128</v>
      </c>
    </row>
    <row r="34" spans="5:6" ht="19.5" customHeight="1">
      <c r="E34" s="117">
        <v>16</v>
      </c>
      <c r="F34" s="118" t="s">
        <v>89</v>
      </c>
    </row>
    <row r="35" spans="5:6" ht="19.5" customHeight="1">
      <c r="E35" s="117">
        <v>17</v>
      </c>
      <c r="F35" s="118" t="s">
        <v>69</v>
      </c>
    </row>
    <row r="36" spans="5:6" ht="15">
      <c r="E36" s="119"/>
      <c r="F36" s="119"/>
    </row>
    <row r="37" spans="5:6" ht="15">
      <c r="E37" s="119"/>
      <c r="F37" s="119"/>
    </row>
  </sheetData>
  <sheetProtection/>
  <printOptions/>
  <pageMargins left="0.45" right="0.34" top="1" bottom="1" header="0.5" footer="0.5"/>
  <pageSetup fitToHeight="1" fitToWidth="1"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3"/>
  <sheetViews>
    <sheetView showGridLines="0" zoomScale="90" zoomScaleNormal="90" zoomScaleSheetLayoutView="100" zoomScalePageLayoutView="0" workbookViewId="0" topLeftCell="B1">
      <selection activeCell="E17" sqref="E17"/>
    </sheetView>
  </sheetViews>
  <sheetFormatPr defaultColWidth="8.8515625" defaultRowHeight="12.75"/>
  <cols>
    <col min="1" max="1" width="5.421875" style="0" customWidth="1"/>
    <col min="2" max="2" width="41.421875" style="0" customWidth="1"/>
    <col min="3" max="3" width="16.421875" style="0" customWidth="1"/>
    <col min="4" max="15" width="10.8515625" style="0" customWidth="1"/>
  </cols>
  <sheetData>
    <row r="2" spans="2:3" ht="24">
      <c r="B2" s="6" t="str">
        <f>CONCATENATE("Parrocchia di ",Registro!B2)</f>
        <v>Parrocchia di  </v>
      </c>
      <c r="C2" s="6"/>
    </row>
    <row r="3" spans="2:5" ht="12.75">
      <c r="B3" s="68" t="str">
        <f>Registro!$B$3</f>
        <v> </v>
      </c>
      <c r="C3" s="15"/>
      <c r="D3" s="15"/>
      <c r="E3" s="14"/>
    </row>
    <row r="4" spans="2:5" ht="12.75">
      <c r="B4" s="68" t="str">
        <f>CONCATENATE(Registro!$B$4,Registro!$C$4)</f>
        <v>Codice Fiscale:  </v>
      </c>
      <c r="C4" s="15"/>
      <c r="D4" s="15"/>
      <c r="E4" s="14"/>
    </row>
    <row r="6" spans="2:3" ht="33">
      <c r="B6" s="95" t="s">
        <v>193</v>
      </c>
      <c r="C6" s="16">
        <f>Registro!E4</f>
        <v>0</v>
      </c>
    </row>
    <row r="7" ht="19.5" customHeight="1"/>
    <row r="8" spans="2:15" ht="19.5" customHeight="1">
      <c r="B8" s="10"/>
      <c r="C8" s="10"/>
      <c r="D8" s="13" t="s">
        <v>30</v>
      </c>
      <c r="E8" s="13" t="s">
        <v>31</v>
      </c>
      <c r="F8" s="13" t="s">
        <v>32</v>
      </c>
      <c r="G8" s="13" t="s">
        <v>33</v>
      </c>
      <c r="H8" s="13" t="s">
        <v>34</v>
      </c>
      <c r="I8" s="13" t="s">
        <v>35</v>
      </c>
      <c r="J8" s="13" t="s">
        <v>36</v>
      </c>
      <c r="K8" s="13" t="s">
        <v>37</v>
      </c>
      <c r="L8" s="13" t="s">
        <v>38</v>
      </c>
      <c r="M8" s="13" t="s">
        <v>39</v>
      </c>
      <c r="N8" s="13" t="s">
        <v>40</v>
      </c>
      <c r="O8" s="13" t="s">
        <v>41</v>
      </c>
    </row>
    <row r="9" spans="3:15" ht="19.5" customHeight="1">
      <c r="C9" s="4" t="s">
        <v>42</v>
      </c>
      <c r="D9" s="24">
        <f>SUM(D14:D43)</f>
        <v>0</v>
      </c>
      <c r="E9" s="24">
        <f aca="true" t="shared" si="0" ref="E9:O9">SUM(E14:E43)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</row>
    <row r="10" spans="2:3" ht="19.5" customHeight="1">
      <c r="B10" s="4"/>
      <c r="C10" s="4"/>
    </row>
    <row r="11" spans="2:5" ht="19.5" customHeight="1">
      <c r="B11" s="97" t="str">
        <f>CONCATENATE("Totale Entrate Anno ",C6)</f>
        <v>Totale Entrate Anno 0</v>
      </c>
      <c r="C11" s="25">
        <f>SUM(C14:C43)</f>
        <v>0</v>
      </c>
      <c r="E11" s="17"/>
    </row>
    <row r="12" spans="4:15" s="86" customFormat="1" ht="19.5" customHeight="1">
      <c r="D12" s="115">
        <v>1</v>
      </c>
      <c r="E12" s="115">
        <v>2</v>
      </c>
      <c r="F12" s="115">
        <v>3</v>
      </c>
      <c r="G12" s="115">
        <v>4</v>
      </c>
      <c r="H12" s="115">
        <v>5</v>
      </c>
      <c r="I12" s="115">
        <v>6</v>
      </c>
      <c r="J12" s="115">
        <v>7</v>
      </c>
      <c r="K12" s="115">
        <v>8</v>
      </c>
      <c r="L12" s="115">
        <v>9</v>
      </c>
      <c r="M12" s="115">
        <v>10</v>
      </c>
      <c r="N12" s="115">
        <v>11</v>
      </c>
      <c r="O12" s="115">
        <v>12</v>
      </c>
    </row>
    <row r="13" spans="2:15" ht="19.5" customHeight="1">
      <c r="B13" s="20" t="s">
        <v>29</v>
      </c>
      <c r="C13" s="20" t="s">
        <v>43</v>
      </c>
      <c r="D13" s="21" t="s">
        <v>30</v>
      </c>
      <c r="E13" s="21" t="s">
        <v>31</v>
      </c>
      <c r="F13" s="21" t="s">
        <v>32</v>
      </c>
      <c r="G13" s="21" t="s">
        <v>33</v>
      </c>
      <c r="H13" s="21" t="s">
        <v>34</v>
      </c>
      <c r="I13" s="21" t="s">
        <v>35</v>
      </c>
      <c r="J13" s="21" t="s">
        <v>36</v>
      </c>
      <c r="K13" s="21" t="s">
        <v>37</v>
      </c>
      <c r="L13" s="21" t="s">
        <v>38</v>
      </c>
      <c r="M13" s="21" t="s">
        <v>39</v>
      </c>
      <c r="N13" s="21" t="s">
        <v>40</v>
      </c>
      <c r="O13" s="21" t="s">
        <v>41</v>
      </c>
    </row>
    <row r="14" spans="1:15" ht="24.75" customHeight="1">
      <c r="A14" s="12">
        <f>Codici!B4</f>
        <v>1</v>
      </c>
      <c r="B14" s="7" t="str">
        <f>Codici!C4</f>
        <v>Offerte raccolte durante le Ss.Messe</v>
      </c>
      <c r="C14" s="23">
        <f>SUM(D14:O14)</f>
        <v>0</v>
      </c>
      <c r="D14" s="8">
        <f>SUMIF(Registro!$H$9:$H$500,CONCATENATE(D$12,"_",$A14),Registro!$D$9:$D$500)</f>
        <v>0</v>
      </c>
      <c r="E14" s="8">
        <f>SUMIF(Registro!$H$9:$H$500,CONCATENATE(E$12,"_",$A14),Registro!$D$9:$D$500)</f>
        <v>0</v>
      </c>
      <c r="F14" s="8">
        <f>SUMIF(Registro!$H$9:$H$500,CONCATENATE(F$12,"_",$A14),Registro!$D$9:$D$500)</f>
        <v>0</v>
      </c>
      <c r="G14" s="8">
        <f>SUMIF(Registro!$H$9:$H$500,CONCATENATE(G$12,"_",$A14),Registro!$D$9:$D$500)</f>
        <v>0</v>
      </c>
      <c r="H14" s="8">
        <f>SUMIF(Registro!$H$9:$H$500,CONCATENATE(H$12,"_",$A14),Registro!$D$9:$D$500)</f>
        <v>0</v>
      </c>
      <c r="I14" s="8">
        <f>SUMIF(Registro!$H$9:$H$500,CONCATENATE(I$12,"_",$A14),Registro!$D$9:$D$500)</f>
        <v>0</v>
      </c>
      <c r="J14" s="8">
        <f>SUMIF(Registro!$H$9:$H$500,CONCATENATE(J$12,"_",$A14),Registro!$D$9:$D$500)</f>
        <v>0</v>
      </c>
      <c r="K14" s="8">
        <f>SUMIF(Registro!$H$9:$H$500,CONCATENATE(K$12,"_",$A14),Registro!$D$9:$D$500)</f>
        <v>0</v>
      </c>
      <c r="L14" s="8">
        <f>SUMIF(Registro!$H$9:$H$500,CONCATENATE(L$12,"_",$A14),Registro!$D$9:$D$500)</f>
        <v>0</v>
      </c>
      <c r="M14" s="8">
        <f>SUMIF(Registro!$H$9:$H$500,CONCATENATE(M$12,"_",$A14),Registro!$D$9:$D$500)</f>
        <v>0</v>
      </c>
      <c r="N14" s="8">
        <f>SUMIF(Registro!$H$9:$H$500,CONCATENATE(N$12,"_",$A14),Registro!$D$9:$D$500)</f>
        <v>0</v>
      </c>
      <c r="O14" s="8">
        <f>SUMIF(Registro!$H$9:$H$500,CONCATENATE(O$12,"_",$A14),Registro!$D$9:$D$500)</f>
        <v>0</v>
      </c>
    </row>
    <row r="15" spans="1:15" ht="24.75" customHeight="1">
      <c r="A15" s="12">
        <f>Codici!B5</f>
        <v>2</v>
      </c>
      <c r="B15" s="7" t="str">
        <f>Codici!C5</f>
        <v>Offerte Candele</v>
      </c>
      <c r="C15" s="23">
        <f aca="true" t="shared" si="1" ref="C15:C35">SUM(D15:O15)</f>
        <v>0</v>
      </c>
      <c r="D15" s="8">
        <f>SUMIF(Registro!$H$9:$H$500,CONCATENATE(D$12,"_",$A15),Registro!$D$9:$D$500)</f>
        <v>0</v>
      </c>
      <c r="E15" s="8">
        <f>SUMIF(Registro!$H$9:$H$500,CONCATENATE(E$12,"_",$A15),Registro!$D$9:$D$500)</f>
        <v>0</v>
      </c>
      <c r="F15" s="8">
        <f>SUMIF(Registro!$H$9:$H$500,CONCATENATE(F$12,"_",$A15),Registro!$D$9:$D$500)</f>
        <v>0</v>
      </c>
      <c r="G15" s="8">
        <f>SUMIF(Registro!$H$9:$H$500,CONCATENATE(G$12,"_",$A15),Registro!$D$9:$D$500)</f>
        <v>0</v>
      </c>
      <c r="H15" s="8">
        <f>SUMIF(Registro!$H$9:$H$500,CONCATENATE(H$12,"_",$A15),Registro!$D$9:$D$500)</f>
        <v>0</v>
      </c>
      <c r="I15" s="8">
        <f>SUMIF(Registro!$H$9:$H$500,CONCATENATE(I$12,"_",$A15),Registro!$D$9:$D$500)</f>
        <v>0</v>
      </c>
      <c r="J15" s="8">
        <f>SUMIF(Registro!$H$9:$H$500,CONCATENATE(J$12,"_",$A15),Registro!$D$9:$D$500)</f>
        <v>0</v>
      </c>
      <c r="K15" s="8">
        <f>SUMIF(Registro!$H$9:$H$500,CONCATENATE(K$12,"_",$A15),Registro!$D$9:$D$500)</f>
        <v>0</v>
      </c>
      <c r="L15" s="8">
        <f>SUMIF(Registro!$H$9:$H$500,CONCATENATE(L$12,"_",$A15),Registro!$D$9:$D$500)</f>
        <v>0</v>
      </c>
      <c r="M15" s="8">
        <f>SUMIF(Registro!$H$9:$H$500,CONCATENATE(M$12,"_",$A15),Registro!$D$9:$D$500)</f>
        <v>0</v>
      </c>
      <c r="N15" s="8">
        <f>SUMIF(Registro!$H$9:$H$500,CONCATENATE(N$12,"_",$A15),Registro!$D$9:$D$500)</f>
        <v>0</v>
      </c>
      <c r="O15" s="8">
        <f>SUMIF(Registro!$H$9:$H$500,CONCATENATE(O$12,"_",$A15),Registro!$D$9:$D$500)</f>
        <v>0</v>
      </c>
    </row>
    <row r="16" spans="1:15" ht="24.75" customHeight="1">
      <c r="A16" s="12">
        <f>Codici!B6</f>
        <v>3</v>
      </c>
      <c r="B16" s="7" t="str">
        <f>Codici!C6</f>
        <v>Vendita Stampa Cattolica</v>
      </c>
      <c r="C16" s="23">
        <f t="shared" si="1"/>
        <v>0</v>
      </c>
      <c r="D16" s="8">
        <f>SUMIF(Registro!$H$9:$H$500,CONCATENATE(D$12,"_",$A16),Registro!$D$9:$D$500)</f>
        <v>0</v>
      </c>
      <c r="E16" s="8">
        <f>SUMIF(Registro!$H$9:$H$500,CONCATENATE(E$12,"_",$A16),Registro!$D$9:$D$500)</f>
        <v>0</v>
      </c>
      <c r="F16" s="8">
        <f>SUMIF(Registro!$H$9:$H$500,CONCATENATE(F$12,"_",$A16),Registro!$D$9:$D$500)</f>
        <v>0</v>
      </c>
      <c r="G16" s="8">
        <f>SUMIF(Registro!$H$9:$H$500,CONCATENATE(G$12,"_",$A16),Registro!$D$9:$D$500)</f>
        <v>0</v>
      </c>
      <c r="H16" s="8">
        <f>SUMIF(Registro!$H$9:$H$500,CONCATENATE(H$12,"_",$A16),Registro!$D$9:$D$500)</f>
        <v>0</v>
      </c>
      <c r="I16" s="8">
        <f>SUMIF(Registro!$H$9:$H$500,CONCATENATE(I$12,"_",$A16),Registro!$D$9:$D$500)</f>
        <v>0</v>
      </c>
      <c r="J16" s="8">
        <f>SUMIF(Registro!$H$9:$H$500,CONCATENATE(J$12,"_",$A16),Registro!$D$9:$D$500)</f>
        <v>0</v>
      </c>
      <c r="K16" s="8">
        <f>SUMIF(Registro!$H$9:$H$500,CONCATENATE(K$12,"_",$A16),Registro!$D$9:$D$500)</f>
        <v>0</v>
      </c>
      <c r="L16" s="8">
        <f>SUMIF(Registro!$H$9:$H$500,CONCATENATE(L$12,"_",$A16),Registro!$D$9:$D$500)</f>
        <v>0</v>
      </c>
      <c r="M16" s="8">
        <f>SUMIF(Registro!$H$9:$H$500,CONCATENATE(M$12,"_",$A16),Registro!$D$9:$D$500)</f>
        <v>0</v>
      </c>
      <c r="N16" s="8">
        <f>SUMIF(Registro!$H$9:$H$500,CONCATENATE(N$12,"_",$A16),Registro!$D$9:$D$500)</f>
        <v>0</v>
      </c>
      <c r="O16" s="8">
        <f>SUMIF(Registro!$H$9:$H$500,CONCATENATE(O$12,"_",$A16),Registro!$D$9:$D$500)</f>
        <v>0</v>
      </c>
    </row>
    <row r="17" spans="1:15" ht="24.75" customHeight="1">
      <c r="A17" s="12">
        <f>Codici!B7</f>
        <v>4</v>
      </c>
      <c r="B17" s="7" t="str">
        <f>Codici!C7</f>
        <v>Offerte per Sacramenti e Sacramentali</v>
      </c>
      <c r="C17" s="23">
        <f t="shared" si="1"/>
        <v>0</v>
      </c>
      <c r="D17" s="8">
        <f>SUMIF(Registro!$H$9:$H$500,CONCATENATE(D$12,"_",$A17),Registro!$D$9:$D$500)</f>
        <v>0</v>
      </c>
      <c r="E17" s="8">
        <f>SUMIF(Registro!$H$9:$H$500,CONCATENATE(E$12,"_",$A17),Registro!$D$9:$D$500)</f>
        <v>0</v>
      </c>
      <c r="F17" s="8">
        <f>SUMIF(Registro!$H$9:$H$500,CONCATENATE(F$12,"_",$A17),Registro!$D$9:$D$500)</f>
        <v>0</v>
      </c>
      <c r="G17" s="8">
        <f>SUMIF(Registro!$H$9:$H$500,CONCATENATE(G$12,"_",$A17),Registro!$D$9:$D$500)</f>
        <v>0</v>
      </c>
      <c r="H17" s="8">
        <f>SUMIF(Registro!$H$9:$H$500,CONCATENATE(H$12,"_",$A17),Registro!$D$9:$D$500)</f>
        <v>0</v>
      </c>
      <c r="I17" s="8">
        <f>SUMIF(Registro!$H$9:$H$500,CONCATENATE(I$12,"_",$A17),Registro!$D$9:$D$500)</f>
        <v>0</v>
      </c>
      <c r="J17" s="8">
        <f>SUMIF(Registro!$H$9:$H$500,CONCATENATE(J$12,"_",$A17),Registro!$D$9:$D$500)</f>
        <v>0</v>
      </c>
      <c r="K17" s="8">
        <f>SUMIF(Registro!$H$9:$H$500,CONCATENATE(K$12,"_",$A17),Registro!$D$9:$D$500)</f>
        <v>0</v>
      </c>
      <c r="L17" s="8">
        <f>SUMIF(Registro!$H$9:$H$500,CONCATENATE(L$12,"_",$A17),Registro!$D$9:$D$500)</f>
        <v>0</v>
      </c>
      <c r="M17" s="8">
        <f>SUMIF(Registro!$H$9:$H$500,CONCATENATE(M$12,"_",$A17),Registro!$D$9:$D$500)</f>
        <v>0</v>
      </c>
      <c r="N17" s="8">
        <f>SUMIF(Registro!$H$9:$H$500,CONCATENATE(N$12,"_",$A17),Registro!$D$9:$D$500)</f>
        <v>0</v>
      </c>
      <c r="O17" s="8">
        <f>SUMIF(Registro!$H$9:$H$500,CONCATENATE(O$12,"_",$A17),Registro!$D$9:$D$500)</f>
        <v>0</v>
      </c>
    </row>
    <row r="18" spans="1:15" ht="24.75" customHeight="1">
      <c r="A18" s="12">
        <f>Codici!B8</f>
        <v>5</v>
      </c>
      <c r="B18" s="7" t="str">
        <f>Codici!C8</f>
        <v>Offerte Benedizione Famiglie</v>
      </c>
      <c r="C18" s="23">
        <f t="shared" si="1"/>
        <v>0</v>
      </c>
      <c r="D18" s="8">
        <f>SUMIF(Registro!$H$9:$H$500,CONCATENATE(D$12,"_",$A18),Registro!$D$9:$D$500)</f>
        <v>0</v>
      </c>
      <c r="E18" s="8">
        <f>SUMIF(Registro!$H$9:$H$500,CONCATENATE(E$12,"_",$A18),Registro!$D$9:$D$500)</f>
        <v>0</v>
      </c>
      <c r="F18" s="8">
        <f>SUMIF(Registro!$H$9:$H$500,CONCATENATE(F$12,"_",$A18),Registro!$D$9:$D$500)</f>
        <v>0</v>
      </c>
      <c r="G18" s="8">
        <f>SUMIF(Registro!$H$9:$H$500,CONCATENATE(G$12,"_",$A18),Registro!$D$9:$D$500)</f>
        <v>0</v>
      </c>
      <c r="H18" s="8">
        <f>SUMIF(Registro!$H$9:$H$500,CONCATENATE(H$12,"_",$A18),Registro!$D$9:$D$500)</f>
        <v>0</v>
      </c>
      <c r="I18" s="8">
        <f>SUMIF(Registro!$H$9:$H$500,CONCATENATE(I$12,"_",$A18),Registro!$D$9:$D$500)</f>
        <v>0</v>
      </c>
      <c r="J18" s="8">
        <f>SUMIF(Registro!$H$9:$H$500,CONCATENATE(J$12,"_",$A18),Registro!$D$9:$D$500)</f>
        <v>0</v>
      </c>
      <c r="K18" s="8">
        <f>SUMIF(Registro!$H$9:$H$500,CONCATENATE(K$12,"_",$A18),Registro!$D$9:$D$500)</f>
        <v>0</v>
      </c>
      <c r="L18" s="8">
        <f>SUMIF(Registro!$H$9:$H$500,CONCATENATE(L$12,"_",$A18),Registro!$D$9:$D$500)</f>
        <v>0</v>
      </c>
      <c r="M18" s="8">
        <f>SUMIF(Registro!$H$9:$H$500,CONCATENATE(M$12,"_",$A18),Registro!$D$9:$D$500)</f>
        <v>0</v>
      </c>
      <c r="N18" s="8">
        <f>SUMIF(Registro!$H$9:$H$500,CONCATENATE(N$12,"_",$A18),Registro!$D$9:$D$500)</f>
        <v>0</v>
      </c>
      <c r="O18" s="8">
        <f>SUMIF(Registro!$H$9:$H$500,CONCATENATE(O$12,"_",$A18),Registro!$D$9:$D$500)</f>
        <v>0</v>
      </c>
    </row>
    <row r="19" spans="1:15" ht="24.75" customHeight="1">
      <c r="A19" s="12">
        <f>Codici!B9</f>
        <v>6</v>
      </c>
      <c r="B19" s="7" t="str">
        <f>Codici!C9</f>
        <v>Offerte Feste Patronali e Parrocchiali</v>
      </c>
      <c r="C19" s="23">
        <f t="shared" si="1"/>
        <v>0</v>
      </c>
      <c r="D19" s="8">
        <f>SUMIF(Registro!$H$9:$H$500,CONCATENATE(D$12,"_",$A19),Registro!$D$9:$D$500)</f>
        <v>0</v>
      </c>
      <c r="E19" s="8">
        <f>SUMIF(Registro!$H$9:$H$500,CONCATENATE(E$12,"_",$A19),Registro!$D$9:$D$500)</f>
        <v>0</v>
      </c>
      <c r="F19" s="8">
        <f>SUMIF(Registro!$H$9:$H$500,CONCATENATE(F$12,"_",$A19),Registro!$D$9:$D$500)</f>
        <v>0</v>
      </c>
      <c r="G19" s="8">
        <f>SUMIF(Registro!$H$9:$H$500,CONCATENATE(G$12,"_",$A19),Registro!$D$9:$D$500)</f>
        <v>0</v>
      </c>
      <c r="H19" s="8">
        <f>SUMIF(Registro!$H$9:$H$500,CONCATENATE(H$12,"_",$A19),Registro!$D$9:$D$500)</f>
        <v>0</v>
      </c>
      <c r="I19" s="8">
        <f>SUMIF(Registro!$H$9:$H$500,CONCATENATE(I$12,"_",$A19),Registro!$D$9:$D$500)</f>
        <v>0</v>
      </c>
      <c r="J19" s="8">
        <f>SUMIF(Registro!$H$9:$H$500,CONCATENATE(J$12,"_",$A19),Registro!$D$9:$D$500)</f>
        <v>0</v>
      </c>
      <c r="K19" s="8">
        <f>SUMIF(Registro!$H$9:$H$500,CONCATENATE(K$12,"_",$A19),Registro!$D$9:$D$500)</f>
        <v>0</v>
      </c>
      <c r="L19" s="8">
        <f>SUMIF(Registro!$H$9:$H$500,CONCATENATE(L$12,"_",$A19),Registro!$D$9:$D$500)</f>
        <v>0</v>
      </c>
      <c r="M19" s="8">
        <f>SUMIF(Registro!$H$9:$H$500,CONCATENATE(M$12,"_",$A19),Registro!$D$9:$D$500)</f>
        <v>0</v>
      </c>
      <c r="N19" s="8">
        <f>SUMIF(Registro!$H$9:$H$500,CONCATENATE(N$12,"_",$A19),Registro!$D$9:$D$500)</f>
        <v>0</v>
      </c>
      <c r="O19" s="8">
        <f>SUMIF(Registro!$H$9:$H$500,CONCATENATE(O$12,"_",$A19),Registro!$D$9:$D$500)</f>
        <v>0</v>
      </c>
    </row>
    <row r="20" spans="1:15" ht="24.75" customHeight="1">
      <c r="A20" s="12">
        <f>Codici!B10</f>
        <v>7</v>
      </c>
      <c r="B20" s="7" t="str">
        <f>Codici!C10</f>
        <v>Offerte restauro Chiesa (erogazioni liberali)</v>
      </c>
      <c r="C20" s="23">
        <f t="shared" si="1"/>
        <v>0</v>
      </c>
      <c r="D20" s="8">
        <f>SUMIF(Registro!$H$9:$H$500,CONCATENATE(D$12,"_",$A20),Registro!$D$9:$D$500)</f>
        <v>0</v>
      </c>
      <c r="E20" s="8">
        <f>SUMIF(Registro!$H$9:$H$500,CONCATENATE(E$12,"_",$A20),Registro!$D$9:$D$500)</f>
        <v>0</v>
      </c>
      <c r="F20" s="8">
        <f>SUMIF(Registro!$H$9:$H$500,CONCATENATE(F$12,"_",$A20),Registro!$D$9:$D$500)</f>
        <v>0</v>
      </c>
      <c r="G20" s="8">
        <f>SUMIF(Registro!$H$9:$H$500,CONCATENATE(G$12,"_",$A20),Registro!$D$9:$D$500)</f>
        <v>0</v>
      </c>
      <c r="H20" s="8">
        <f>SUMIF(Registro!$H$9:$H$500,CONCATENATE(H$12,"_",$A20),Registro!$D$9:$D$500)</f>
        <v>0</v>
      </c>
      <c r="I20" s="8">
        <f>SUMIF(Registro!$H$9:$H$500,CONCATENATE(I$12,"_",$A20),Registro!$D$9:$D$500)</f>
        <v>0</v>
      </c>
      <c r="J20" s="8">
        <f>SUMIF(Registro!$H$9:$H$500,CONCATENATE(J$12,"_",$A20),Registro!$D$9:$D$500)</f>
        <v>0</v>
      </c>
      <c r="K20" s="8">
        <f>SUMIF(Registro!$H$9:$H$500,CONCATENATE(K$12,"_",$A20),Registro!$D$9:$D$500)</f>
        <v>0</v>
      </c>
      <c r="L20" s="8">
        <f>SUMIF(Registro!$H$9:$H$500,CONCATENATE(L$12,"_",$A20),Registro!$D$9:$D$500)</f>
        <v>0</v>
      </c>
      <c r="M20" s="8">
        <f>SUMIF(Registro!$H$9:$H$500,CONCATENATE(M$12,"_",$A20),Registro!$D$9:$D$500)</f>
        <v>0</v>
      </c>
      <c r="N20" s="8">
        <f>SUMIF(Registro!$H$9:$H$500,CONCATENATE(N$12,"_",$A20),Registro!$D$9:$D$500)</f>
        <v>0</v>
      </c>
      <c r="O20" s="8">
        <f>SUMIF(Registro!$H$9:$H$500,CONCATENATE(O$12,"_",$A20),Registro!$D$9:$D$500)</f>
        <v>0</v>
      </c>
    </row>
    <row r="21" spans="1:15" ht="24.75" customHeight="1">
      <c r="A21" s="12">
        <f>Codici!B11</f>
        <v>8</v>
      </c>
      <c r="B21" s="7" t="str">
        <f>Codici!C11</f>
        <v>Offerte per attività caritave della Parrocchia</v>
      </c>
      <c r="C21" s="23">
        <f t="shared" si="1"/>
        <v>0</v>
      </c>
      <c r="D21" s="8">
        <f>SUMIF(Registro!$H$9:$H$500,CONCATENATE(D$12,"_",$A21),Registro!$D$9:$D$500)</f>
        <v>0</v>
      </c>
      <c r="E21" s="8">
        <f>SUMIF(Registro!$H$9:$H$500,CONCATENATE(E$12,"_",$A21),Registro!$D$9:$D$500)</f>
        <v>0</v>
      </c>
      <c r="F21" s="8">
        <f>SUMIF(Registro!$H$9:$H$500,CONCATENATE(F$12,"_",$A21),Registro!$D$9:$D$500)</f>
        <v>0</v>
      </c>
      <c r="G21" s="8">
        <f>SUMIF(Registro!$H$9:$H$500,CONCATENATE(G$12,"_",$A21),Registro!$D$9:$D$500)</f>
        <v>0</v>
      </c>
      <c r="H21" s="8">
        <f>SUMIF(Registro!$H$9:$H$500,CONCATENATE(H$12,"_",$A21),Registro!$D$9:$D$500)</f>
        <v>0</v>
      </c>
      <c r="I21" s="8">
        <f>SUMIF(Registro!$H$9:$H$500,CONCATENATE(I$12,"_",$A21),Registro!$D$9:$D$500)</f>
        <v>0</v>
      </c>
      <c r="J21" s="8">
        <f>SUMIF(Registro!$H$9:$H$500,CONCATENATE(J$12,"_",$A21),Registro!$D$9:$D$500)</f>
        <v>0</v>
      </c>
      <c r="K21" s="8">
        <f>SUMIF(Registro!$H$9:$H$500,CONCATENATE(K$12,"_",$A21),Registro!$D$9:$D$500)</f>
        <v>0</v>
      </c>
      <c r="L21" s="8">
        <f>SUMIF(Registro!$H$9:$H$500,CONCATENATE(L$12,"_",$A21),Registro!$D$9:$D$500)</f>
        <v>0</v>
      </c>
      <c r="M21" s="8">
        <f>SUMIF(Registro!$H$9:$H$500,CONCATENATE(M$12,"_",$A21),Registro!$D$9:$D$500)</f>
        <v>0</v>
      </c>
      <c r="N21" s="8">
        <f>SUMIF(Registro!$H$9:$H$500,CONCATENATE(N$12,"_",$A21),Registro!$D$9:$D$500)</f>
        <v>0</v>
      </c>
      <c r="O21" s="8">
        <f>SUMIF(Registro!$H$9:$H$500,CONCATENATE(O$12,"_",$A21),Registro!$D$9:$D$500)</f>
        <v>0</v>
      </c>
    </row>
    <row r="22" spans="1:15" ht="24.75" customHeight="1">
      <c r="A22" s="12">
        <f>Codici!B12</f>
        <v>9</v>
      </c>
      <c r="B22" s="7" t="str">
        <f>Codici!C12</f>
        <v>Altre offerte generiche per la Chiesa</v>
      </c>
      <c r="C22" s="23">
        <f t="shared" si="1"/>
        <v>0</v>
      </c>
      <c r="D22" s="8">
        <f>SUMIF(Registro!$H$9:$H$500,CONCATENATE(D$12,"_",$A22),Registro!$D$9:$D$500)</f>
        <v>0</v>
      </c>
      <c r="E22" s="8">
        <f>SUMIF(Registro!$H$9:$H$500,CONCATENATE(E$12,"_",$A22),Registro!$D$9:$D$500)</f>
        <v>0</v>
      </c>
      <c r="F22" s="8">
        <f>SUMIF(Registro!$H$9:$H$500,CONCATENATE(F$12,"_",$A22),Registro!$D$9:$D$500)</f>
        <v>0</v>
      </c>
      <c r="G22" s="8">
        <f>SUMIF(Registro!$H$9:$H$500,CONCATENATE(G$12,"_",$A22),Registro!$D$9:$D$500)</f>
        <v>0</v>
      </c>
      <c r="H22" s="8">
        <f>SUMIF(Registro!$H$9:$H$500,CONCATENATE(H$12,"_",$A22),Registro!$D$9:$D$500)</f>
        <v>0</v>
      </c>
      <c r="I22" s="8">
        <f>SUMIF(Registro!$H$9:$H$500,CONCATENATE(I$12,"_",$A22),Registro!$D$9:$D$500)</f>
        <v>0</v>
      </c>
      <c r="J22" s="8">
        <f>SUMIF(Registro!$H$9:$H$500,CONCATENATE(J$12,"_",$A22),Registro!$D$9:$D$500)</f>
        <v>0</v>
      </c>
      <c r="K22" s="8">
        <f>SUMIF(Registro!$H$9:$H$500,CONCATENATE(K$12,"_",$A22),Registro!$D$9:$D$500)</f>
        <v>0</v>
      </c>
      <c r="L22" s="8">
        <f>SUMIF(Registro!$H$9:$H$500,CONCATENATE(L$12,"_",$A22),Registro!$D$9:$D$500)</f>
        <v>0</v>
      </c>
      <c r="M22" s="8">
        <f>SUMIF(Registro!$H$9:$H$500,CONCATENATE(M$12,"_",$A22),Registro!$D$9:$D$500)</f>
        <v>0</v>
      </c>
      <c r="N22" s="8">
        <f>SUMIF(Registro!$H$9:$H$500,CONCATENATE(N$12,"_",$A22),Registro!$D$9:$D$500)</f>
        <v>0</v>
      </c>
      <c r="O22" s="8">
        <f>SUMIF(Registro!$H$9:$H$500,CONCATENATE(O$12,"_",$A22),Registro!$D$9:$D$500)</f>
        <v>0</v>
      </c>
    </row>
    <row r="23" spans="1:15" ht="24.75" customHeight="1">
      <c r="A23" s="12" t="str">
        <f>Codici!B13</f>
        <v>10a</v>
      </c>
      <c r="B23" s="7" t="str">
        <f>Codici!C13</f>
        <v>Coll. Dioc.: Seminario</v>
      </c>
      <c r="C23" s="23">
        <f t="shared" si="1"/>
        <v>0</v>
      </c>
      <c r="D23" s="8">
        <f>SUMIF(Registro!$H$9:$H$500,CONCATENATE(D$12,"_",$A23),Registro!$D$9:$D$500)</f>
        <v>0</v>
      </c>
      <c r="E23" s="8">
        <f>SUMIF(Registro!$H$9:$H$500,CONCATENATE(E$12,"_",$A23),Registro!$D$9:$D$500)</f>
        <v>0</v>
      </c>
      <c r="F23" s="8">
        <f>SUMIF(Registro!$H$9:$H$500,CONCATENATE(F$12,"_",$A23),Registro!$D$9:$D$500)</f>
        <v>0</v>
      </c>
      <c r="G23" s="8">
        <f>SUMIF(Registro!$H$9:$H$500,CONCATENATE(G$12,"_",$A23),Registro!$D$9:$D$500)</f>
        <v>0</v>
      </c>
      <c r="H23" s="8">
        <f>SUMIF(Registro!$H$9:$H$500,CONCATENATE(H$12,"_",$A23),Registro!$D$9:$D$500)</f>
        <v>0</v>
      </c>
      <c r="I23" s="8">
        <f>SUMIF(Registro!$H$9:$H$500,CONCATENATE(I$12,"_",$A23),Registro!$D$9:$D$500)</f>
        <v>0</v>
      </c>
      <c r="J23" s="8">
        <f>SUMIF(Registro!$H$9:$H$500,CONCATENATE(J$12,"_",$A23),Registro!$D$9:$D$500)</f>
        <v>0</v>
      </c>
      <c r="K23" s="8">
        <f>SUMIF(Registro!$H$9:$H$500,CONCATENATE(K$12,"_",$A23),Registro!$D$9:$D$500)</f>
        <v>0</v>
      </c>
      <c r="L23" s="8">
        <f>SUMIF(Registro!$H$9:$H$500,CONCATENATE(L$12,"_",$A23),Registro!$D$9:$D$500)</f>
        <v>0</v>
      </c>
      <c r="M23" s="8">
        <f>SUMIF(Registro!$H$9:$H$500,CONCATENATE(M$12,"_",$A23),Registro!$D$9:$D$500)</f>
        <v>0</v>
      </c>
      <c r="N23" s="8">
        <f>SUMIF(Registro!$H$9:$H$500,CONCATENATE(N$12,"_",$A23),Registro!$D$9:$D$500)</f>
        <v>0</v>
      </c>
      <c r="O23" s="8">
        <f>SUMIF(Registro!$H$9:$H$500,CONCATENATE(O$12,"_",$A23),Registro!$D$9:$D$500)</f>
        <v>0</v>
      </c>
    </row>
    <row r="24" spans="1:15" ht="24.75" customHeight="1">
      <c r="A24" s="12" t="str">
        <f>Codici!B14</f>
        <v>10b</v>
      </c>
      <c r="B24" s="7" t="str">
        <f>Codici!C14</f>
        <v>Coll. Dioc.: Stampa cattolica</v>
      </c>
      <c r="C24" s="23">
        <f t="shared" si="1"/>
        <v>0</v>
      </c>
      <c r="D24" s="8">
        <f>SUMIF(Registro!$H$9:$H$500,CONCATENATE(D$12,"_",$A24),Registro!$D$9:$D$500)</f>
        <v>0</v>
      </c>
      <c r="E24" s="8">
        <f>SUMIF(Registro!$H$9:$H$500,CONCATENATE(E$12,"_",$A24),Registro!$D$9:$D$500)</f>
        <v>0</v>
      </c>
      <c r="F24" s="8">
        <f>SUMIF(Registro!$H$9:$H$500,CONCATENATE(F$12,"_",$A24),Registro!$D$9:$D$500)</f>
        <v>0</v>
      </c>
      <c r="G24" s="8">
        <f>SUMIF(Registro!$H$9:$H$500,CONCATENATE(G$12,"_",$A24),Registro!$D$9:$D$500)</f>
        <v>0</v>
      </c>
      <c r="H24" s="8">
        <f>SUMIF(Registro!$H$9:$H$500,CONCATENATE(H$12,"_",$A24),Registro!$D$9:$D$500)</f>
        <v>0</v>
      </c>
      <c r="I24" s="8">
        <f>SUMIF(Registro!$H$9:$H$500,CONCATENATE(I$12,"_",$A24),Registro!$D$9:$D$500)</f>
        <v>0</v>
      </c>
      <c r="J24" s="8">
        <f>SUMIF(Registro!$H$9:$H$500,CONCATENATE(J$12,"_",$A24),Registro!$D$9:$D$500)</f>
        <v>0</v>
      </c>
      <c r="K24" s="8">
        <f>SUMIF(Registro!$H$9:$H$500,CONCATENATE(K$12,"_",$A24),Registro!$D$9:$D$500)</f>
        <v>0</v>
      </c>
      <c r="L24" s="8">
        <f>SUMIF(Registro!$H$9:$H$500,CONCATENATE(L$12,"_",$A24),Registro!$D$9:$D$500)</f>
        <v>0</v>
      </c>
      <c r="M24" s="8">
        <f>SUMIF(Registro!$H$9:$H$500,CONCATENATE(M$12,"_",$A24),Registro!$D$9:$D$500)</f>
        <v>0</v>
      </c>
      <c r="N24" s="8">
        <f>SUMIF(Registro!$H$9:$H$500,CONCATENATE(N$12,"_",$A24),Registro!$D$9:$D$500)</f>
        <v>0</v>
      </c>
      <c r="O24" s="8">
        <f>SUMIF(Registro!$H$9:$H$500,CONCATENATE(O$12,"_",$A24),Registro!$D$9:$D$500)</f>
        <v>0</v>
      </c>
    </row>
    <row r="25" spans="1:15" ht="24.75" customHeight="1">
      <c r="A25" s="12" t="str">
        <f>Codici!B15</f>
        <v>10c</v>
      </c>
      <c r="B25" s="7" t="str">
        <f>Codici!C15</f>
        <v>Coll. Dioc.: Caritas</v>
      </c>
      <c r="C25" s="23">
        <f t="shared" si="1"/>
        <v>0</v>
      </c>
      <c r="D25" s="8">
        <f>SUMIF(Registro!$H$9:$H$500,CONCATENATE(D$12,"_",$A25),Registro!$D$9:$D$500)</f>
        <v>0</v>
      </c>
      <c r="E25" s="8">
        <f>SUMIF(Registro!$H$9:$H$500,CONCATENATE(E$12,"_",$A25),Registro!$D$9:$D$500)</f>
        <v>0</v>
      </c>
      <c r="F25" s="8">
        <f>SUMIF(Registro!$H$9:$H$500,CONCATENATE(F$12,"_",$A25),Registro!$D$9:$D$500)</f>
        <v>0</v>
      </c>
      <c r="G25" s="8">
        <f>SUMIF(Registro!$H$9:$H$500,CONCATENATE(G$12,"_",$A25),Registro!$D$9:$D$500)</f>
        <v>0</v>
      </c>
      <c r="H25" s="8">
        <f>SUMIF(Registro!$H$9:$H$500,CONCATENATE(H$12,"_",$A25),Registro!$D$9:$D$500)</f>
        <v>0</v>
      </c>
      <c r="I25" s="8">
        <f>SUMIF(Registro!$H$9:$H$500,CONCATENATE(I$12,"_",$A25),Registro!$D$9:$D$500)</f>
        <v>0</v>
      </c>
      <c r="J25" s="8">
        <f>SUMIF(Registro!$H$9:$H$500,CONCATENATE(J$12,"_",$A25),Registro!$D$9:$D$500)</f>
        <v>0</v>
      </c>
      <c r="K25" s="8">
        <f>SUMIF(Registro!$H$9:$H$500,CONCATENATE(K$12,"_",$A25),Registro!$D$9:$D$500)</f>
        <v>0</v>
      </c>
      <c r="L25" s="8">
        <f>SUMIF(Registro!$H$9:$H$500,CONCATENATE(L$12,"_",$A25),Registro!$D$9:$D$500)</f>
        <v>0</v>
      </c>
      <c r="M25" s="8">
        <f>SUMIF(Registro!$H$9:$H$500,CONCATENATE(M$12,"_",$A25),Registro!$D$9:$D$500)</f>
        <v>0</v>
      </c>
      <c r="N25" s="8">
        <f>SUMIF(Registro!$H$9:$H$500,CONCATENATE(N$12,"_",$A25),Registro!$D$9:$D$500)</f>
        <v>0</v>
      </c>
      <c r="O25" s="8">
        <f>SUMIF(Registro!$H$9:$H$500,CONCATENATE(O$12,"_",$A25),Registro!$D$9:$D$500)</f>
        <v>0</v>
      </c>
    </row>
    <row r="26" spans="1:15" ht="24.75" customHeight="1">
      <c r="A26" s="12" t="str">
        <f>Codici!B16</f>
        <v>10d</v>
      </c>
      <c r="B26" s="7" t="str">
        <f>Codici!C16</f>
        <v>Coll. Dioc.: Lebbrosi</v>
      </c>
      <c r="C26" s="23">
        <f t="shared" si="1"/>
        <v>0</v>
      </c>
      <c r="D26" s="8">
        <f>SUMIF(Registro!$H$9:$H$500,CONCATENATE(D$12,"_",$A26),Registro!$D$9:$D$500)</f>
        <v>0</v>
      </c>
      <c r="E26" s="8">
        <f>SUMIF(Registro!$H$9:$H$500,CONCATENATE(E$12,"_",$A26),Registro!$D$9:$D$500)</f>
        <v>0</v>
      </c>
      <c r="F26" s="8">
        <f>SUMIF(Registro!$H$9:$H$500,CONCATENATE(F$12,"_",$A26),Registro!$D$9:$D$500)</f>
        <v>0</v>
      </c>
      <c r="G26" s="8">
        <f>SUMIF(Registro!$H$9:$H$500,CONCATENATE(G$12,"_",$A26),Registro!$D$9:$D$500)</f>
        <v>0</v>
      </c>
      <c r="H26" s="8">
        <f>SUMIF(Registro!$H$9:$H$500,CONCATENATE(H$12,"_",$A26),Registro!$D$9:$D$500)</f>
        <v>0</v>
      </c>
      <c r="I26" s="8">
        <f>SUMIF(Registro!$H$9:$H$500,CONCATENATE(I$12,"_",$A26),Registro!$D$9:$D$500)</f>
        <v>0</v>
      </c>
      <c r="J26" s="8">
        <f>SUMIF(Registro!$H$9:$H$500,CONCATENATE(J$12,"_",$A26),Registro!$D$9:$D$500)</f>
        <v>0</v>
      </c>
      <c r="K26" s="8">
        <f>SUMIF(Registro!$H$9:$H$500,CONCATENATE(K$12,"_",$A26),Registro!$D$9:$D$500)</f>
        <v>0</v>
      </c>
      <c r="L26" s="8">
        <f>SUMIF(Registro!$H$9:$H$500,CONCATENATE(L$12,"_",$A26),Registro!$D$9:$D$500)</f>
        <v>0</v>
      </c>
      <c r="M26" s="8">
        <f>SUMIF(Registro!$H$9:$H$500,CONCATENATE(M$12,"_",$A26),Registro!$D$9:$D$500)</f>
        <v>0</v>
      </c>
      <c r="N26" s="8">
        <f>SUMIF(Registro!$H$9:$H$500,CONCATENATE(N$12,"_",$A26),Registro!$D$9:$D$500)</f>
        <v>0</v>
      </c>
      <c r="O26" s="8">
        <f>SUMIF(Registro!$H$9:$H$500,CONCATENATE(O$12,"_",$A26),Registro!$D$9:$D$500)</f>
        <v>0</v>
      </c>
    </row>
    <row r="27" spans="1:15" ht="24.75" customHeight="1">
      <c r="A27" s="12" t="str">
        <f>Codici!B17</f>
        <v>10e</v>
      </c>
      <c r="B27" s="7" t="str">
        <f>Codici!C17</f>
        <v>Coll. Dioc.: Obolo di San Pietro</v>
      </c>
      <c r="C27" s="23">
        <f t="shared" si="1"/>
        <v>0</v>
      </c>
      <c r="D27" s="8">
        <f>SUMIF(Registro!$H$9:$H$500,CONCATENATE(D$12,"_",$A27),Registro!$D$9:$D$500)</f>
        <v>0</v>
      </c>
      <c r="E27" s="8">
        <f>SUMIF(Registro!$H$9:$H$500,CONCATENATE(E$12,"_",$A27),Registro!$D$9:$D$500)</f>
        <v>0</v>
      </c>
      <c r="F27" s="8">
        <f>SUMIF(Registro!$H$9:$H$500,CONCATENATE(F$12,"_",$A27),Registro!$D$9:$D$500)</f>
        <v>0</v>
      </c>
      <c r="G27" s="8">
        <f>SUMIF(Registro!$H$9:$H$500,CONCATENATE(G$12,"_",$A27),Registro!$D$9:$D$500)</f>
        <v>0</v>
      </c>
      <c r="H27" s="8">
        <f>SUMIF(Registro!$H$9:$H$500,CONCATENATE(H$12,"_",$A27),Registro!$D$9:$D$500)</f>
        <v>0</v>
      </c>
      <c r="I27" s="8">
        <f>SUMIF(Registro!$H$9:$H$500,CONCATENATE(I$12,"_",$A27),Registro!$D$9:$D$500)</f>
        <v>0</v>
      </c>
      <c r="J27" s="8">
        <f>SUMIF(Registro!$H$9:$H$500,CONCATENATE(J$12,"_",$A27),Registro!$D$9:$D$500)</f>
        <v>0</v>
      </c>
      <c r="K27" s="8">
        <f>SUMIF(Registro!$H$9:$H$500,CONCATENATE(K$12,"_",$A27),Registro!$D$9:$D$500)</f>
        <v>0</v>
      </c>
      <c r="L27" s="8">
        <f>SUMIF(Registro!$H$9:$H$500,CONCATENATE(L$12,"_",$A27),Registro!$D$9:$D$500)</f>
        <v>0</v>
      </c>
      <c r="M27" s="8">
        <f>SUMIF(Registro!$H$9:$H$500,CONCATENATE(M$12,"_",$A27),Registro!$D$9:$D$500)</f>
        <v>0</v>
      </c>
      <c r="N27" s="8">
        <f>SUMIF(Registro!$H$9:$H$500,CONCATENATE(N$12,"_",$A27),Registro!$D$9:$D$500)</f>
        <v>0</v>
      </c>
      <c r="O27" s="8">
        <f>SUMIF(Registro!$H$9:$H$500,CONCATENATE(O$12,"_",$A27),Registro!$D$9:$D$500)</f>
        <v>0</v>
      </c>
    </row>
    <row r="28" spans="1:15" ht="24.75" customHeight="1">
      <c r="A28" s="12" t="str">
        <f>Codici!B18</f>
        <v>10f</v>
      </c>
      <c r="B28" s="7" t="str">
        <f>Codici!C18</f>
        <v>Coll. Dioc.: Terra Santa</v>
      </c>
      <c r="C28" s="23">
        <f t="shared" si="1"/>
        <v>0</v>
      </c>
      <c r="D28" s="8">
        <f>SUMIF(Registro!$H$9:$H$500,CONCATENATE(D$12,"_",$A28),Registro!$D$9:$D$500)</f>
        <v>0</v>
      </c>
      <c r="E28" s="8">
        <f>SUMIF(Registro!$H$9:$H$500,CONCATENATE(E$12,"_",$A28),Registro!$D$9:$D$500)</f>
        <v>0</v>
      </c>
      <c r="F28" s="8">
        <f>SUMIF(Registro!$H$9:$H$500,CONCATENATE(F$12,"_",$A28),Registro!$D$9:$D$500)</f>
        <v>0</v>
      </c>
      <c r="G28" s="8">
        <f>SUMIF(Registro!$H$9:$H$500,CONCATENATE(G$12,"_",$A28),Registro!$D$9:$D$500)</f>
        <v>0</v>
      </c>
      <c r="H28" s="8">
        <f>SUMIF(Registro!$H$9:$H$500,CONCATENATE(H$12,"_",$A28),Registro!$D$9:$D$500)</f>
        <v>0</v>
      </c>
      <c r="I28" s="8">
        <f>SUMIF(Registro!$H$9:$H$500,CONCATENATE(I$12,"_",$A28),Registro!$D$9:$D$500)</f>
        <v>0</v>
      </c>
      <c r="J28" s="8">
        <f>SUMIF(Registro!$H$9:$H$500,CONCATENATE(J$12,"_",$A28),Registro!$D$9:$D$500)</f>
        <v>0</v>
      </c>
      <c r="K28" s="8">
        <f>SUMIF(Registro!$H$9:$H$500,CONCATENATE(K$12,"_",$A28),Registro!$D$9:$D$500)</f>
        <v>0</v>
      </c>
      <c r="L28" s="8">
        <f>SUMIF(Registro!$H$9:$H$500,CONCATENATE(L$12,"_",$A28),Registro!$D$9:$D$500)</f>
        <v>0</v>
      </c>
      <c r="M28" s="8">
        <f>SUMIF(Registro!$H$9:$H$500,CONCATENATE(M$12,"_",$A28),Registro!$D$9:$D$500)</f>
        <v>0</v>
      </c>
      <c r="N28" s="8">
        <f>SUMIF(Registro!$H$9:$H$500,CONCATENATE(N$12,"_",$A28),Registro!$D$9:$D$500)</f>
        <v>0</v>
      </c>
      <c r="O28" s="8">
        <f>SUMIF(Registro!$H$9:$H$500,CONCATENATE(O$12,"_",$A28),Registro!$D$9:$D$500)</f>
        <v>0</v>
      </c>
    </row>
    <row r="29" spans="1:15" ht="24.75" customHeight="1">
      <c r="A29" s="12" t="str">
        <f>Codici!B19</f>
        <v>10g</v>
      </c>
      <c r="B29" s="7" t="str">
        <f>Codici!C19</f>
        <v>Coll. Dioc.: Migranti</v>
      </c>
      <c r="C29" s="23">
        <f t="shared" si="1"/>
        <v>0</v>
      </c>
      <c r="D29" s="8">
        <f>SUMIF(Registro!$H$9:$H$500,CONCATENATE(D$12,"_",$A29),Registro!$D$9:$D$500)</f>
        <v>0</v>
      </c>
      <c r="E29" s="8">
        <f>SUMIF(Registro!$H$9:$H$500,CONCATENATE(E$12,"_",$A29),Registro!$D$9:$D$500)</f>
        <v>0</v>
      </c>
      <c r="F29" s="8">
        <f>SUMIF(Registro!$H$9:$H$500,CONCATENATE(F$12,"_",$A29),Registro!$D$9:$D$500)</f>
        <v>0</v>
      </c>
      <c r="G29" s="8">
        <f>SUMIF(Registro!$H$9:$H$500,CONCATENATE(G$12,"_",$A29),Registro!$D$9:$D$500)</f>
        <v>0</v>
      </c>
      <c r="H29" s="8">
        <f>SUMIF(Registro!$H$9:$H$500,CONCATENATE(H$12,"_",$A29),Registro!$D$9:$D$500)</f>
        <v>0</v>
      </c>
      <c r="I29" s="8">
        <f>SUMIF(Registro!$H$9:$H$500,CONCATENATE(I$12,"_",$A29),Registro!$D$9:$D$500)</f>
        <v>0</v>
      </c>
      <c r="J29" s="8">
        <f>SUMIF(Registro!$H$9:$H$500,CONCATENATE(J$12,"_",$A29),Registro!$D$9:$D$500)</f>
        <v>0</v>
      </c>
      <c r="K29" s="8">
        <f>SUMIF(Registro!$H$9:$H$500,CONCATENATE(K$12,"_",$A29),Registro!$D$9:$D$500)</f>
        <v>0</v>
      </c>
      <c r="L29" s="8">
        <f>SUMIF(Registro!$H$9:$H$500,CONCATENATE(L$12,"_",$A29),Registro!$D$9:$D$500)</f>
        <v>0</v>
      </c>
      <c r="M29" s="8">
        <f>SUMIF(Registro!$H$9:$H$500,CONCATENATE(M$12,"_",$A29),Registro!$D$9:$D$500)</f>
        <v>0</v>
      </c>
      <c r="N29" s="8">
        <f>SUMIF(Registro!$H$9:$H$500,CONCATENATE(N$12,"_",$A29),Registro!$D$9:$D$500)</f>
        <v>0</v>
      </c>
      <c r="O29" s="8">
        <f>SUMIF(Registro!$H$9:$H$500,CONCATENATE(O$12,"_",$A29),Registro!$D$9:$D$500)</f>
        <v>0</v>
      </c>
    </row>
    <row r="30" spans="1:15" ht="24.75" customHeight="1">
      <c r="A30" s="12" t="str">
        <f>Codici!B20</f>
        <v>10h</v>
      </c>
      <c r="B30" s="7" t="str">
        <f>Codici!C20</f>
        <v>Coll. Dioc.: Missioni</v>
      </c>
      <c r="C30" s="23">
        <f t="shared" si="1"/>
        <v>0</v>
      </c>
      <c r="D30" s="8">
        <f>SUMIF(Registro!$H$9:$H$500,CONCATENATE(D$12,"_",$A30),Registro!$D$9:$D$500)</f>
        <v>0</v>
      </c>
      <c r="E30" s="8">
        <f>SUMIF(Registro!$H$9:$H$500,CONCATENATE(E$12,"_",$A30),Registro!$D$9:$D$500)</f>
        <v>0</v>
      </c>
      <c r="F30" s="8">
        <f>SUMIF(Registro!$H$9:$H$500,CONCATENATE(F$12,"_",$A30),Registro!$D$9:$D$500)</f>
        <v>0</v>
      </c>
      <c r="G30" s="8">
        <f>SUMIF(Registro!$H$9:$H$500,CONCATENATE(G$12,"_",$A30),Registro!$D$9:$D$500)</f>
        <v>0</v>
      </c>
      <c r="H30" s="8">
        <f>SUMIF(Registro!$H$9:$H$500,CONCATENATE(H$12,"_",$A30),Registro!$D$9:$D$500)</f>
        <v>0</v>
      </c>
      <c r="I30" s="8">
        <f>SUMIF(Registro!$H$9:$H$500,CONCATENATE(I$12,"_",$A30),Registro!$D$9:$D$500)</f>
        <v>0</v>
      </c>
      <c r="J30" s="8">
        <f>SUMIF(Registro!$H$9:$H$500,CONCATENATE(J$12,"_",$A30),Registro!$D$9:$D$500)</f>
        <v>0</v>
      </c>
      <c r="K30" s="8">
        <f>SUMIF(Registro!$H$9:$H$500,CONCATENATE(K$12,"_",$A30),Registro!$D$9:$D$500)</f>
        <v>0</v>
      </c>
      <c r="L30" s="8">
        <f>SUMIF(Registro!$H$9:$H$500,CONCATENATE(L$12,"_",$A30),Registro!$D$9:$D$500)</f>
        <v>0</v>
      </c>
      <c r="M30" s="8">
        <f>SUMIF(Registro!$H$9:$H$500,CONCATENATE(M$12,"_",$A30),Registro!$D$9:$D$500)</f>
        <v>0</v>
      </c>
      <c r="N30" s="8">
        <f>SUMIF(Registro!$H$9:$H$500,CONCATENATE(N$12,"_",$A30),Registro!$D$9:$D$500)</f>
        <v>0</v>
      </c>
      <c r="O30" s="8">
        <f>SUMIF(Registro!$H$9:$H$500,CONCATENATE(O$12,"_",$A30),Registro!$D$9:$D$500)</f>
        <v>0</v>
      </c>
    </row>
    <row r="31" spans="1:15" ht="24.75" customHeight="1">
      <c r="A31" s="12" t="str">
        <f>Codici!B21</f>
        <v>10i</v>
      </c>
      <c r="B31" s="7" t="str">
        <f>Codici!C21</f>
        <v>Coll. Dioc.: Università Cattolica</v>
      </c>
      <c r="C31" s="23">
        <f t="shared" si="1"/>
        <v>0</v>
      </c>
      <c r="D31" s="8">
        <f>SUMIF(Registro!$H$9:$H$500,CONCATENATE(D$12,"_",$A31),Registro!$D$9:$D$500)</f>
        <v>0</v>
      </c>
      <c r="E31" s="8">
        <f>SUMIF(Registro!$H$9:$H$500,CONCATENATE(E$12,"_",$A31),Registro!$D$9:$D$500)</f>
        <v>0</v>
      </c>
      <c r="F31" s="8">
        <f>SUMIF(Registro!$H$9:$H$500,CONCATENATE(F$12,"_",$A31),Registro!$D$9:$D$500)</f>
        <v>0</v>
      </c>
      <c r="G31" s="8">
        <f>SUMIF(Registro!$H$9:$H$500,CONCATENATE(G$12,"_",$A31),Registro!$D$9:$D$500)</f>
        <v>0</v>
      </c>
      <c r="H31" s="8">
        <f>SUMIF(Registro!$H$9:$H$500,CONCATENATE(H$12,"_",$A31),Registro!$D$9:$D$500)</f>
        <v>0</v>
      </c>
      <c r="I31" s="8">
        <f>SUMIF(Registro!$H$9:$H$500,CONCATENATE(I$12,"_",$A31),Registro!$D$9:$D$500)</f>
        <v>0</v>
      </c>
      <c r="J31" s="8">
        <f>SUMIF(Registro!$H$9:$H$500,CONCATENATE(J$12,"_",$A31),Registro!$D$9:$D$500)</f>
        <v>0</v>
      </c>
      <c r="K31" s="8">
        <f>SUMIF(Registro!$H$9:$H$500,CONCATENATE(K$12,"_",$A31),Registro!$D$9:$D$500)</f>
        <v>0</v>
      </c>
      <c r="L31" s="8">
        <f>SUMIF(Registro!$H$9:$H$500,CONCATENATE(L$12,"_",$A31),Registro!$D$9:$D$500)</f>
        <v>0</v>
      </c>
      <c r="M31" s="8">
        <f>SUMIF(Registro!$H$9:$H$500,CONCATENATE(M$12,"_",$A31),Registro!$D$9:$D$500)</f>
        <v>0</v>
      </c>
      <c r="N31" s="8">
        <f>SUMIF(Registro!$H$9:$H$500,CONCATENATE(N$12,"_",$A31),Registro!$D$9:$D$500)</f>
        <v>0</v>
      </c>
      <c r="O31" s="8">
        <f>SUMIF(Registro!$H$9:$H$500,CONCATENATE(O$12,"_",$A31),Registro!$D$9:$D$500)</f>
        <v>0</v>
      </c>
    </row>
    <row r="32" spans="1:15" ht="24.75" customHeight="1">
      <c r="A32" s="12" t="str">
        <f>Codici!B22</f>
        <v>10l</v>
      </c>
      <c r="B32" s="7" t="str">
        <f>Codici!C22</f>
        <v>Coll. Dioc.: Altro</v>
      </c>
      <c r="C32" s="23">
        <f t="shared" si="1"/>
        <v>0</v>
      </c>
      <c r="D32" s="8">
        <f>SUMIF(Registro!$H$9:$H$500,CONCATENATE(D$12,"_",$A32),Registro!$D$9:$D$500)</f>
        <v>0</v>
      </c>
      <c r="E32" s="8">
        <f>SUMIF(Registro!$H$9:$H$500,CONCATENATE(E$12,"_",$A32),Registro!$D$9:$D$500)</f>
        <v>0</v>
      </c>
      <c r="F32" s="8">
        <f>SUMIF(Registro!$H$9:$H$500,CONCATENATE(F$12,"_",$A32),Registro!$D$9:$D$500)</f>
        <v>0</v>
      </c>
      <c r="G32" s="8">
        <f>SUMIF(Registro!$H$9:$H$500,CONCATENATE(G$12,"_",$A32),Registro!$D$9:$D$500)</f>
        <v>0</v>
      </c>
      <c r="H32" s="8">
        <f>SUMIF(Registro!$H$9:$H$500,CONCATENATE(H$12,"_",$A32),Registro!$D$9:$D$500)</f>
        <v>0</v>
      </c>
      <c r="I32" s="8">
        <f>SUMIF(Registro!$H$9:$H$500,CONCATENATE(I$12,"_",$A32),Registro!$D$9:$D$500)</f>
        <v>0</v>
      </c>
      <c r="J32" s="8">
        <f>SUMIF(Registro!$H$9:$H$500,CONCATENATE(J$12,"_",$A32),Registro!$D$9:$D$500)</f>
        <v>0</v>
      </c>
      <c r="K32" s="8">
        <f>SUMIF(Registro!$H$9:$H$500,CONCATENATE(K$12,"_",$A32),Registro!$D$9:$D$500)</f>
        <v>0</v>
      </c>
      <c r="L32" s="8">
        <f>SUMIF(Registro!$H$9:$H$500,CONCATENATE(L$12,"_",$A32),Registro!$D$9:$D$500)</f>
        <v>0</v>
      </c>
      <c r="M32" s="8">
        <f>SUMIF(Registro!$H$9:$H$500,CONCATENATE(M$12,"_",$A32),Registro!$D$9:$D$500)</f>
        <v>0</v>
      </c>
      <c r="N32" s="8">
        <f>SUMIF(Registro!$H$9:$H$500,CONCATENATE(N$12,"_",$A32),Registro!$D$9:$D$500)</f>
        <v>0</v>
      </c>
      <c r="O32" s="8">
        <f>SUMIF(Registro!$H$9:$H$500,CONCATENATE(O$12,"_",$A32),Registro!$D$9:$D$500)</f>
        <v>0</v>
      </c>
    </row>
    <row r="33" spans="1:15" ht="24.75" customHeight="1">
      <c r="A33" s="12" t="str">
        <f>Codici!B23</f>
        <v>11a</v>
      </c>
      <c r="B33" s="7" t="str">
        <f>Codici!C23</f>
        <v>Contributo dal Comune</v>
      </c>
      <c r="C33" s="23">
        <f t="shared" si="1"/>
        <v>0</v>
      </c>
      <c r="D33" s="8">
        <f>SUMIF(Registro!$H$9:$H$500,CONCATENATE(D$12,"_",$A33),Registro!$D$9:$D$500)</f>
        <v>0</v>
      </c>
      <c r="E33" s="8">
        <f>SUMIF(Registro!$H$9:$H$500,CONCATENATE(E$12,"_",$A33),Registro!$D$9:$D$500)</f>
        <v>0</v>
      </c>
      <c r="F33" s="8">
        <f>SUMIF(Registro!$H$9:$H$500,CONCATENATE(F$12,"_",$A33),Registro!$D$9:$D$500)</f>
        <v>0</v>
      </c>
      <c r="G33" s="8">
        <f>SUMIF(Registro!$H$9:$H$500,CONCATENATE(G$12,"_",$A33),Registro!$D$9:$D$500)</f>
        <v>0</v>
      </c>
      <c r="H33" s="8">
        <f>SUMIF(Registro!$H$9:$H$500,CONCATENATE(H$12,"_",$A33),Registro!$D$9:$D$500)</f>
        <v>0</v>
      </c>
      <c r="I33" s="8">
        <f>SUMIF(Registro!$H$9:$H$500,CONCATENATE(I$12,"_",$A33),Registro!$D$9:$D$500)</f>
        <v>0</v>
      </c>
      <c r="J33" s="8">
        <f>SUMIF(Registro!$H$9:$H$500,CONCATENATE(J$12,"_",$A33),Registro!$D$9:$D$500)</f>
        <v>0</v>
      </c>
      <c r="K33" s="8">
        <f>SUMIF(Registro!$H$9:$H$500,CONCATENATE(K$12,"_",$A33),Registro!$D$9:$D$500)</f>
        <v>0</v>
      </c>
      <c r="L33" s="8">
        <f>SUMIF(Registro!$H$9:$H$500,CONCATENATE(L$12,"_",$A33),Registro!$D$9:$D$500)</f>
        <v>0</v>
      </c>
      <c r="M33" s="8">
        <f>SUMIF(Registro!$H$9:$H$500,CONCATENATE(M$12,"_",$A33),Registro!$D$9:$D$500)</f>
        <v>0</v>
      </c>
      <c r="N33" s="8">
        <f>SUMIF(Registro!$H$9:$H$500,CONCATENATE(N$12,"_",$A33),Registro!$D$9:$D$500)</f>
        <v>0</v>
      </c>
      <c r="O33" s="8">
        <f>SUMIF(Registro!$H$9:$H$500,CONCATENATE(O$12,"_",$A33),Registro!$D$9:$D$500)</f>
        <v>0</v>
      </c>
    </row>
    <row r="34" spans="1:15" ht="24.75" customHeight="1">
      <c r="A34" s="12" t="str">
        <f>Codici!B24</f>
        <v>11b</v>
      </c>
      <c r="B34" s="7" t="str">
        <f>Codici!C24</f>
        <v>Contributi da Enti Pubblici</v>
      </c>
      <c r="C34" s="23">
        <f t="shared" si="1"/>
        <v>0</v>
      </c>
      <c r="D34" s="8">
        <f>SUMIF(Registro!$H$9:$H$500,CONCATENATE(D$12,"_",$A34),Registro!$D$9:$D$500)</f>
        <v>0</v>
      </c>
      <c r="E34" s="8">
        <f>SUMIF(Registro!$H$9:$H$500,CONCATENATE(E$12,"_",$A34),Registro!$D$9:$D$500)</f>
        <v>0</v>
      </c>
      <c r="F34" s="8">
        <f>SUMIF(Registro!$H$9:$H$500,CONCATENATE(F$12,"_",$A34),Registro!$D$9:$D$500)</f>
        <v>0</v>
      </c>
      <c r="G34" s="8">
        <f>SUMIF(Registro!$H$9:$H$500,CONCATENATE(G$12,"_",$A34),Registro!$D$9:$D$500)</f>
        <v>0</v>
      </c>
      <c r="H34" s="8">
        <f>SUMIF(Registro!$H$9:$H$500,CONCATENATE(H$12,"_",$A34),Registro!$D$9:$D$500)</f>
        <v>0</v>
      </c>
      <c r="I34" s="8">
        <f>SUMIF(Registro!$H$9:$H$500,CONCATENATE(I$12,"_",$A34),Registro!$D$9:$D$500)</f>
        <v>0</v>
      </c>
      <c r="J34" s="8">
        <f>SUMIF(Registro!$H$9:$H$500,CONCATENATE(J$12,"_",$A34),Registro!$D$9:$D$500)</f>
        <v>0</v>
      </c>
      <c r="K34" s="8">
        <f>SUMIF(Registro!$H$9:$H$500,CONCATENATE(K$12,"_",$A34),Registro!$D$9:$D$500)</f>
        <v>0</v>
      </c>
      <c r="L34" s="8">
        <f>SUMIF(Registro!$H$9:$H$500,CONCATENATE(L$12,"_",$A34),Registro!$D$9:$D$500)</f>
        <v>0</v>
      </c>
      <c r="M34" s="8">
        <f>SUMIF(Registro!$H$9:$H$500,CONCATENATE(M$12,"_",$A34),Registro!$D$9:$D$500)</f>
        <v>0</v>
      </c>
      <c r="N34" s="8">
        <f>SUMIF(Registro!$H$9:$H$500,CONCATENATE(N$12,"_",$A34),Registro!$D$9:$D$500)</f>
        <v>0</v>
      </c>
      <c r="O34" s="8">
        <f>SUMIF(Registro!$H$9:$H$500,CONCATENATE(O$12,"_",$A34),Registro!$D$9:$D$500)</f>
        <v>0</v>
      </c>
    </row>
    <row r="35" spans="1:15" ht="24.75" customHeight="1">
      <c r="A35" s="12" t="str">
        <f>Codici!B25</f>
        <v>11c</v>
      </c>
      <c r="B35" s="7" t="str">
        <f>Codici!C25</f>
        <v>Contributi da Enti Privati</v>
      </c>
      <c r="C35" s="23">
        <f t="shared" si="1"/>
        <v>0</v>
      </c>
      <c r="D35" s="8">
        <f>SUMIF(Registro!$H$9:$H$500,CONCATENATE(D$12,"_",$A35),Registro!$D$9:$D$500)</f>
        <v>0</v>
      </c>
      <c r="E35" s="8">
        <f>SUMIF(Registro!$H$9:$H$500,CONCATENATE(E$12,"_",$A35),Registro!$D$9:$D$500)</f>
        <v>0</v>
      </c>
      <c r="F35" s="8">
        <f>SUMIF(Registro!$H$9:$H$500,CONCATENATE(F$12,"_",$A35),Registro!$D$9:$D$500)</f>
        <v>0</v>
      </c>
      <c r="G35" s="8">
        <f>SUMIF(Registro!$H$9:$H$500,CONCATENATE(G$12,"_",$A35),Registro!$D$9:$D$500)</f>
        <v>0</v>
      </c>
      <c r="H35" s="8">
        <f>SUMIF(Registro!$H$9:$H$500,CONCATENATE(H$12,"_",$A35),Registro!$D$9:$D$500)</f>
        <v>0</v>
      </c>
      <c r="I35" s="8">
        <f>SUMIF(Registro!$H$9:$H$500,CONCATENATE(I$12,"_",$A35),Registro!$D$9:$D$500)</f>
        <v>0</v>
      </c>
      <c r="J35" s="8">
        <f>SUMIF(Registro!$H$9:$H$500,CONCATENATE(J$12,"_",$A35),Registro!$D$9:$D$500)</f>
        <v>0</v>
      </c>
      <c r="K35" s="8">
        <f>SUMIF(Registro!$H$9:$H$500,CONCATENATE(K$12,"_",$A35),Registro!$D$9:$D$500)</f>
        <v>0</v>
      </c>
      <c r="L35" s="8">
        <f>SUMIF(Registro!$H$9:$H$500,CONCATENATE(L$12,"_",$A35),Registro!$D$9:$D$500)</f>
        <v>0</v>
      </c>
      <c r="M35" s="8">
        <f>SUMIF(Registro!$H$9:$H$500,CONCATENATE(M$12,"_",$A35),Registro!$D$9:$D$500)</f>
        <v>0</v>
      </c>
      <c r="N35" s="8">
        <f>SUMIF(Registro!$H$9:$H$500,CONCATENATE(N$12,"_",$A35),Registro!$D$9:$D$500)</f>
        <v>0</v>
      </c>
      <c r="O35" s="8">
        <f>SUMIF(Registro!$H$9:$H$500,CONCATENATE(O$12,"_",$A35),Registro!$D$9:$D$500)</f>
        <v>0</v>
      </c>
    </row>
    <row r="36" spans="1:15" ht="24.75" customHeight="1">
      <c r="A36" s="12" t="str">
        <f>Codici!B26</f>
        <v>11d</v>
      </c>
      <c r="B36" s="7" t="str">
        <f>Codici!C26</f>
        <v>Contributi da Enti Diocesani - CEI</v>
      </c>
      <c r="C36" s="23">
        <f aca="true" t="shared" si="2" ref="C36:C43">SUM(D36:O36)</f>
        <v>0</v>
      </c>
      <c r="D36" s="8">
        <f>SUMIF(Registro!$H$9:$H$500,CONCATENATE(D$12,"_",$A36),Registro!$D$9:$D$500)</f>
        <v>0</v>
      </c>
      <c r="E36" s="8">
        <f>SUMIF(Registro!$H$9:$H$500,CONCATENATE(E$12,"_",$A36),Registro!$D$9:$D$500)</f>
        <v>0</v>
      </c>
      <c r="F36" s="8">
        <f>SUMIF(Registro!$H$9:$H$500,CONCATENATE(F$12,"_",$A36),Registro!$D$9:$D$500)</f>
        <v>0</v>
      </c>
      <c r="G36" s="8">
        <f>SUMIF(Registro!$H$9:$H$500,CONCATENATE(G$12,"_",$A36),Registro!$D$9:$D$500)</f>
        <v>0</v>
      </c>
      <c r="H36" s="8">
        <f>SUMIF(Registro!$H$9:$H$500,CONCATENATE(H$12,"_",$A36),Registro!$D$9:$D$500)</f>
        <v>0</v>
      </c>
      <c r="I36" s="8">
        <f>SUMIF(Registro!$H$9:$H$500,CONCATENATE(I$12,"_",$A36),Registro!$D$9:$D$500)</f>
        <v>0</v>
      </c>
      <c r="J36" s="8">
        <f>SUMIF(Registro!$H$9:$H$500,CONCATENATE(J$12,"_",$A36),Registro!$D$9:$D$500)</f>
        <v>0</v>
      </c>
      <c r="K36" s="8">
        <f>SUMIF(Registro!$H$9:$H$500,CONCATENATE(K$12,"_",$A36),Registro!$D$9:$D$500)</f>
        <v>0</v>
      </c>
      <c r="L36" s="8">
        <f>SUMIF(Registro!$H$9:$H$500,CONCATENATE(L$12,"_",$A36),Registro!$D$9:$D$500)</f>
        <v>0</v>
      </c>
      <c r="M36" s="8">
        <f>SUMIF(Registro!$H$9:$H$500,CONCATENATE(M$12,"_",$A36),Registro!$D$9:$D$500)</f>
        <v>0</v>
      </c>
      <c r="N36" s="8">
        <f>SUMIF(Registro!$H$9:$H$500,CONCATENATE(N$12,"_",$A36),Registro!$D$9:$D$500)</f>
        <v>0</v>
      </c>
      <c r="O36" s="8">
        <f>SUMIF(Registro!$H$9:$H$500,CONCATENATE(O$12,"_",$A36),Registro!$D$9:$D$500)</f>
        <v>0</v>
      </c>
    </row>
    <row r="37" spans="1:15" ht="24.75" customHeight="1">
      <c r="A37" s="12">
        <f>Codici!B27</f>
        <v>12</v>
      </c>
      <c r="B37" s="7" t="str">
        <f>Codici!C27</f>
        <v>Altre Offerte</v>
      </c>
      <c r="C37" s="23">
        <f t="shared" si="2"/>
        <v>0</v>
      </c>
      <c r="D37" s="8">
        <f>SUMIF(Registro!$H$9:$H$500,CONCATENATE(D$12,"_",$A37),Registro!$D$9:$D$500)</f>
        <v>0</v>
      </c>
      <c r="E37" s="8">
        <f>SUMIF(Registro!$H$9:$H$500,CONCATENATE(E$12,"_",$A37),Registro!$D$9:$D$500)</f>
        <v>0</v>
      </c>
      <c r="F37" s="8">
        <f>SUMIF(Registro!$H$9:$H$500,CONCATENATE(F$12,"_",$A37),Registro!$D$9:$D$500)</f>
        <v>0</v>
      </c>
      <c r="G37" s="8">
        <f>SUMIF(Registro!$H$9:$H$500,CONCATENATE(G$12,"_",$A37),Registro!$D$9:$D$500)</f>
        <v>0</v>
      </c>
      <c r="H37" s="8">
        <f>SUMIF(Registro!$H$9:$H$500,CONCATENATE(H$12,"_",$A37),Registro!$D$9:$D$500)</f>
        <v>0</v>
      </c>
      <c r="I37" s="8">
        <f>SUMIF(Registro!$H$9:$H$500,CONCATENATE(I$12,"_",$A37),Registro!$D$9:$D$500)</f>
        <v>0</v>
      </c>
      <c r="J37" s="8">
        <f>SUMIF(Registro!$H$9:$H$500,CONCATENATE(J$12,"_",$A37),Registro!$D$9:$D$500)</f>
        <v>0</v>
      </c>
      <c r="K37" s="8">
        <f>SUMIF(Registro!$H$9:$H$500,CONCATENATE(K$12,"_",$A37),Registro!$D$9:$D$500)</f>
        <v>0</v>
      </c>
      <c r="L37" s="8">
        <f>SUMIF(Registro!$H$9:$H$500,CONCATENATE(L$12,"_",$A37),Registro!$D$9:$D$500)</f>
        <v>0</v>
      </c>
      <c r="M37" s="8">
        <f>SUMIF(Registro!$H$9:$H$500,CONCATENATE(M$12,"_",$A37),Registro!$D$9:$D$500)</f>
        <v>0</v>
      </c>
      <c r="N37" s="8">
        <f>SUMIF(Registro!$H$9:$H$500,CONCATENATE(N$12,"_",$A37),Registro!$D$9:$D$500)</f>
        <v>0</v>
      </c>
      <c r="O37" s="8">
        <f>SUMIF(Registro!$H$9:$H$500,CONCATENATE(O$12,"_",$A37),Registro!$D$9:$D$500)</f>
        <v>0</v>
      </c>
    </row>
    <row r="38" spans="1:15" ht="24.75" customHeight="1">
      <c r="A38" s="12">
        <f>Codici!B28</f>
        <v>13</v>
      </c>
      <c r="B38" s="7" t="str">
        <f>Codici!C28</f>
        <v>Finanziamenti, Mutui e Prestiti</v>
      </c>
      <c r="C38" s="23">
        <f t="shared" si="2"/>
        <v>0</v>
      </c>
      <c r="D38" s="8">
        <f>SUMIF(Registro!$H$9:$H$500,CONCATENATE(D$12,"_",$A38),Registro!$D$9:$D$500)</f>
        <v>0</v>
      </c>
      <c r="E38" s="8">
        <f>SUMIF(Registro!$H$9:$H$500,CONCATENATE(E$12,"_",$A38),Registro!$D$9:$D$500)</f>
        <v>0</v>
      </c>
      <c r="F38" s="8">
        <f>SUMIF(Registro!$H$9:$H$500,CONCATENATE(F$12,"_",$A38),Registro!$D$9:$D$500)</f>
        <v>0</v>
      </c>
      <c r="G38" s="8">
        <f>SUMIF(Registro!$H$9:$H$500,CONCATENATE(G$12,"_",$A38),Registro!$D$9:$D$500)</f>
        <v>0</v>
      </c>
      <c r="H38" s="8">
        <f>SUMIF(Registro!$H$9:$H$500,CONCATENATE(H$12,"_",$A38),Registro!$D$9:$D$500)</f>
        <v>0</v>
      </c>
      <c r="I38" s="8">
        <f>SUMIF(Registro!$H$9:$H$500,CONCATENATE(I$12,"_",$A38),Registro!$D$9:$D$500)</f>
        <v>0</v>
      </c>
      <c r="J38" s="8">
        <f>SUMIF(Registro!$H$9:$H$500,CONCATENATE(J$12,"_",$A38),Registro!$D$9:$D$500)</f>
        <v>0</v>
      </c>
      <c r="K38" s="8">
        <f>SUMIF(Registro!$H$9:$H$500,CONCATENATE(K$12,"_",$A38),Registro!$D$9:$D$500)</f>
        <v>0</v>
      </c>
      <c r="L38" s="8">
        <f>SUMIF(Registro!$H$9:$H$500,CONCATENATE(L$12,"_",$A38),Registro!$D$9:$D$500)</f>
        <v>0</v>
      </c>
      <c r="M38" s="8">
        <f>SUMIF(Registro!$H$9:$H$500,CONCATENATE(M$12,"_",$A38),Registro!$D$9:$D$500)</f>
        <v>0</v>
      </c>
      <c r="N38" s="8">
        <f>SUMIF(Registro!$H$9:$H$500,CONCATENATE(N$12,"_",$A38),Registro!$D$9:$D$500)</f>
        <v>0</v>
      </c>
      <c r="O38" s="8">
        <f>SUMIF(Registro!$H$9:$H$500,CONCATENATE(O$12,"_",$A38),Registro!$D$9:$D$500)</f>
        <v>0</v>
      </c>
    </row>
    <row r="39" spans="1:15" ht="24.75" customHeight="1">
      <c r="A39" s="12">
        <f>Codici!B29</f>
        <v>14</v>
      </c>
      <c r="B39" s="7" t="str">
        <f>Codici!C29</f>
        <v>Rendita immobili</v>
      </c>
      <c r="C39" s="23">
        <f t="shared" si="2"/>
        <v>0</v>
      </c>
      <c r="D39" s="8">
        <f>SUMIF(Registro!$H$9:$H$500,CONCATENATE(D$12,"_",$A39),Registro!$D$9:$D$500)</f>
        <v>0</v>
      </c>
      <c r="E39" s="8">
        <f>SUMIF(Registro!$H$9:$H$500,CONCATENATE(E$12,"_",$A39),Registro!$D$9:$D$500)</f>
        <v>0</v>
      </c>
      <c r="F39" s="8">
        <f>SUMIF(Registro!$H$9:$H$500,CONCATENATE(F$12,"_",$A39),Registro!$D$9:$D$500)</f>
        <v>0</v>
      </c>
      <c r="G39" s="8">
        <f>SUMIF(Registro!$H$9:$H$500,CONCATENATE(G$12,"_",$A39),Registro!$D$9:$D$500)</f>
        <v>0</v>
      </c>
      <c r="H39" s="8">
        <f>SUMIF(Registro!$H$9:$H$500,CONCATENATE(H$12,"_",$A39),Registro!$D$9:$D$500)</f>
        <v>0</v>
      </c>
      <c r="I39" s="8">
        <f>SUMIF(Registro!$H$9:$H$500,CONCATENATE(I$12,"_",$A39),Registro!$D$9:$D$500)</f>
        <v>0</v>
      </c>
      <c r="J39" s="8">
        <f>SUMIF(Registro!$H$9:$H$500,CONCATENATE(J$12,"_",$A39),Registro!$D$9:$D$500)</f>
        <v>0</v>
      </c>
      <c r="K39" s="8">
        <f>SUMIF(Registro!$H$9:$H$500,CONCATENATE(K$12,"_",$A39),Registro!$D$9:$D$500)</f>
        <v>0</v>
      </c>
      <c r="L39" s="8">
        <f>SUMIF(Registro!$H$9:$H$500,CONCATENATE(L$12,"_",$A39),Registro!$D$9:$D$500)</f>
        <v>0</v>
      </c>
      <c r="M39" s="8">
        <f>SUMIF(Registro!$H$9:$H$500,CONCATENATE(M$12,"_",$A39),Registro!$D$9:$D$500)</f>
        <v>0</v>
      </c>
      <c r="N39" s="8">
        <f>SUMIF(Registro!$H$9:$H$500,CONCATENATE(N$12,"_",$A39),Registro!$D$9:$D$500)</f>
        <v>0</v>
      </c>
      <c r="O39" s="8">
        <f>SUMIF(Registro!$H$9:$H$500,CONCATENATE(O$12,"_",$A39),Registro!$D$9:$D$500)</f>
        <v>0</v>
      </c>
    </row>
    <row r="40" spans="1:15" ht="24.75" customHeight="1">
      <c r="A40" s="12">
        <f>Codici!B30</f>
        <v>15</v>
      </c>
      <c r="B40" s="7" t="str">
        <f>Codici!C30</f>
        <v>Rendita titoli</v>
      </c>
      <c r="C40" s="23">
        <f t="shared" si="2"/>
        <v>0</v>
      </c>
      <c r="D40" s="8">
        <f>SUMIF(Registro!$H$9:$H$500,CONCATENATE(D$12,"_",$A40),Registro!$D$9:$D$500)</f>
        <v>0</v>
      </c>
      <c r="E40" s="8">
        <f>SUMIF(Registro!$H$9:$H$500,CONCATENATE(E$12,"_",$A40),Registro!$D$9:$D$500)</f>
        <v>0</v>
      </c>
      <c r="F40" s="8">
        <f>SUMIF(Registro!$H$9:$H$500,CONCATENATE(F$12,"_",$A40),Registro!$D$9:$D$500)</f>
        <v>0</v>
      </c>
      <c r="G40" s="8">
        <f>SUMIF(Registro!$H$9:$H$500,CONCATENATE(G$12,"_",$A40),Registro!$D$9:$D$500)</f>
        <v>0</v>
      </c>
      <c r="H40" s="8">
        <f>SUMIF(Registro!$H$9:$H$500,CONCATENATE(H$12,"_",$A40),Registro!$D$9:$D$500)</f>
        <v>0</v>
      </c>
      <c r="I40" s="8">
        <f>SUMIF(Registro!$H$9:$H$500,CONCATENATE(I$12,"_",$A40),Registro!$D$9:$D$500)</f>
        <v>0</v>
      </c>
      <c r="J40" s="8">
        <f>SUMIF(Registro!$H$9:$H$500,CONCATENATE(J$12,"_",$A40),Registro!$D$9:$D$500)</f>
        <v>0</v>
      </c>
      <c r="K40" s="8">
        <f>SUMIF(Registro!$H$9:$H$500,CONCATENATE(K$12,"_",$A40),Registro!$D$9:$D$500)</f>
        <v>0</v>
      </c>
      <c r="L40" s="8">
        <f>SUMIF(Registro!$H$9:$H$500,CONCATENATE(L$12,"_",$A40),Registro!$D$9:$D$500)</f>
        <v>0</v>
      </c>
      <c r="M40" s="8">
        <f>SUMIF(Registro!$H$9:$H$500,CONCATENATE(M$12,"_",$A40),Registro!$D$9:$D$500)</f>
        <v>0</v>
      </c>
      <c r="N40" s="8">
        <f>SUMIF(Registro!$H$9:$H$500,CONCATENATE(N$12,"_",$A40),Registro!$D$9:$D$500)</f>
        <v>0</v>
      </c>
      <c r="O40" s="8">
        <f>SUMIF(Registro!$H$9:$H$500,CONCATENATE(O$12,"_",$A40),Registro!$D$9:$D$500)</f>
        <v>0</v>
      </c>
    </row>
    <row r="41" spans="1:15" ht="24.75" customHeight="1">
      <c r="A41" s="12">
        <f>Codici!B31</f>
        <v>16</v>
      </c>
      <c r="B41" s="7" t="str">
        <f>Codici!C31</f>
        <v>Vendita beni mobili/immobili</v>
      </c>
      <c r="C41" s="23">
        <f t="shared" si="2"/>
        <v>0</v>
      </c>
      <c r="D41" s="8">
        <f>SUMIF(Registro!$H$9:$H$500,CONCATENATE(D$12,"_",$A41),Registro!$D$9:$D$500)</f>
        <v>0</v>
      </c>
      <c r="E41" s="8">
        <f>SUMIF(Registro!$H$9:$H$500,CONCATENATE(E$12,"_",$A41),Registro!$D$9:$D$500)</f>
        <v>0</v>
      </c>
      <c r="F41" s="8">
        <f>SUMIF(Registro!$H$9:$H$500,CONCATENATE(F$12,"_",$A41),Registro!$D$9:$D$500)</f>
        <v>0</v>
      </c>
      <c r="G41" s="8">
        <f>SUMIF(Registro!$H$9:$H$500,CONCATENATE(G$12,"_",$A41),Registro!$D$9:$D$500)</f>
        <v>0</v>
      </c>
      <c r="H41" s="8">
        <f>SUMIF(Registro!$H$9:$H$500,CONCATENATE(H$12,"_",$A41),Registro!$D$9:$D$500)</f>
        <v>0</v>
      </c>
      <c r="I41" s="8">
        <f>SUMIF(Registro!$H$9:$H$500,CONCATENATE(I$12,"_",$A41),Registro!$D$9:$D$500)</f>
        <v>0</v>
      </c>
      <c r="J41" s="8">
        <f>SUMIF(Registro!$H$9:$H$500,CONCATENATE(J$12,"_",$A41),Registro!$D$9:$D$500)</f>
        <v>0</v>
      </c>
      <c r="K41" s="8">
        <f>SUMIF(Registro!$H$9:$H$500,CONCATENATE(K$12,"_",$A41),Registro!$D$9:$D$500)</f>
        <v>0</v>
      </c>
      <c r="L41" s="8">
        <f>SUMIF(Registro!$H$9:$H$500,CONCATENATE(L$12,"_",$A41),Registro!$D$9:$D$500)</f>
        <v>0</v>
      </c>
      <c r="M41" s="8">
        <f>SUMIF(Registro!$H$9:$H$500,CONCATENATE(M$12,"_",$A41),Registro!$D$9:$D$500)</f>
        <v>0</v>
      </c>
      <c r="N41" s="8">
        <f>SUMIF(Registro!$H$9:$H$500,CONCATENATE(N$12,"_",$A41),Registro!$D$9:$D$500)</f>
        <v>0</v>
      </c>
      <c r="O41" s="8">
        <f>SUMIF(Registro!$H$9:$H$500,CONCATENATE(O$12,"_",$A41),Registro!$D$9:$D$500)</f>
        <v>0</v>
      </c>
    </row>
    <row r="42" spans="1:15" ht="24.75" customHeight="1">
      <c r="A42" s="12">
        <f>Codici!B32</f>
        <v>17</v>
      </c>
      <c r="B42" s="7" t="str">
        <f>Codici!C32</f>
        <v>Vendita titoli</v>
      </c>
      <c r="C42" s="23">
        <f t="shared" si="2"/>
        <v>0</v>
      </c>
      <c r="D42" s="8">
        <f>SUMIF(Registro!$H$9:$H$500,CONCATENATE(D$12,"_",$A42),Registro!$D$9:$D$500)</f>
        <v>0</v>
      </c>
      <c r="E42" s="8">
        <f>SUMIF(Registro!$H$9:$H$500,CONCATENATE(E$12,"_",$A42),Registro!$D$9:$D$500)</f>
        <v>0</v>
      </c>
      <c r="F42" s="8">
        <f>SUMIF(Registro!$H$9:$H$500,CONCATENATE(F$12,"_",$A42),Registro!$D$9:$D$500)</f>
        <v>0</v>
      </c>
      <c r="G42" s="8">
        <f>SUMIF(Registro!$H$9:$H$500,CONCATENATE(G$12,"_",$A42),Registro!$D$9:$D$500)</f>
        <v>0</v>
      </c>
      <c r="H42" s="8">
        <f>SUMIF(Registro!$H$9:$H$500,CONCATENATE(H$12,"_",$A42),Registro!$D$9:$D$500)</f>
        <v>0</v>
      </c>
      <c r="I42" s="8">
        <f>SUMIF(Registro!$H$9:$H$500,CONCATENATE(I$12,"_",$A42),Registro!$D$9:$D$500)</f>
        <v>0</v>
      </c>
      <c r="J42" s="8">
        <f>SUMIF(Registro!$H$9:$H$500,CONCATENATE(J$12,"_",$A42),Registro!$D$9:$D$500)</f>
        <v>0</v>
      </c>
      <c r="K42" s="8">
        <f>SUMIF(Registro!$H$9:$H$500,CONCATENATE(K$12,"_",$A42),Registro!$D$9:$D$500)</f>
        <v>0</v>
      </c>
      <c r="L42" s="8">
        <f>SUMIF(Registro!$H$9:$H$500,CONCATENATE(L$12,"_",$A42),Registro!$D$9:$D$500)</f>
        <v>0</v>
      </c>
      <c r="M42" s="8">
        <f>SUMIF(Registro!$H$9:$H$500,CONCATENATE(M$12,"_",$A42),Registro!$D$9:$D$500)</f>
        <v>0</v>
      </c>
      <c r="N42" s="8">
        <f>SUMIF(Registro!$H$9:$H$500,CONCATENATE(N$12,"_",$A42),Registro!$D$9:$D$500)</f>
        <v>0</v>
      </c>
      <c r="O42" s="8">
        <f>SUMIF(Registro!$H$9:$H$500,CONCATENATE(O$12,"_",$A42),Registro!$D$9:$D$500)</f>
        <v>0</v>
      </c>
    </row>
    <row r="43" spans="1:15" ht="24.75" customHeight="1">
      <c r="A43" s="12">
        <f>Codici!B33</f>
        <v>18</v>
      </c>
      <c r="B43" s="7" t="str">
        <f>Codici!C33</f>
        <v>Rendita attività commerciali  </v>
      </c>
      <c r="C43" s="23">
        <f t="shared" si="2"/>
        <v>0</v>
      </c>
      <c r="D43" s="8">
        <f>SUMIF(Registro!$H$9:$H$500,CONCATENATE(D$12,"_",$A43),Registro!$D$9:$D$500)</f>
        <v>0</v>
      </c>
      <c r="E43" s="8">
        <f>SUMIF(Registro!$H$9:$H$500,CONCATENATE(E$12,"_",$A43),Registro!$D$9:$D$500)</f>
        <v>0</v>
      </c>
      <c r="F43" s="8">
        <f>SUMIF(Registro!$H$9:$H$500,CONCATENATE(F$12,"_",$A43),Registro!$D$9:$D$500)</f>
        <v>0</v>
      </c>
      <c r="G43" s="8">
        <f>SUMIF(Registro!$H$9:$H$500,CONCATENATE(G$12,"_",$A43),Registro!$D$9:$D$500)</f>
        <v>0</v>
      </c>
      <c r="H43" s="8">
        <f>SUMIF(Registro!$H$9:$H$500,CONCATENATE(H$12,"_",$A43),Registro!$D$9:$D$500)</f>
        <v>0</v>
      </c>
      <c r="I43" s="8">
        <f>SUMIF(Registro!$H$9:$H$500,CONCATENATE(I$12,"_",$A43),Registro!$D$9:$D$500)</f>
        <v>0</v>
      </c>
      <c r="J43" s="8">
        <f>SUMIF(Registro!$H$9:$H$500,CONCATENATE(J$12,"_",$A43),Registro!$D$9:$D$500)</f>
        <v>0</v>
      </c>
      <c r="K43" s="8">
        <f>SUMIF(Registro!$H$9:$H$500,CONCATENATE(K$12,"_",$A43),Registro!$D$9:$D$500)</f>
        <v>0</v>
      </c>
      <c r="L43" s="8">
        <f>SUMIF(Registro!$H$9:$H$500,CONCATENATE(L$12,"_",$A43),Registro!$D$9:$D$500)</f>
        <v>0</v>
      </c>
      <c r="M43" s="8">
        <f>SUMIF(Registro!$H$9:$H$500,CONCATENATE(M$12,"_",$A43),Registro!$D$9:$D$500)</f>
        <v>0</v>
      </c>
      <c r="N43" s="8">
        <f>SUMIF(Registro!$H$9:$H$500,CONCATENATE(N$12,"_",$A43),Registro!$D$9:$D$500)</f>
        <v>0</v>
      </c>
      <c r="O43" s="8">
        <f>SUMIF(Registro!$H$9:$H$500,CONCATENATE(O$12,"_",$A43),Registro!$D$9:$D$500)</f>
        <v>0</v>
      </c>
    </row>
  </sheetData>
  <sheetProtection sheet="1" objects="1" scenarios="1"/>
  <conditionalFormatting sqref="D14:O43">
    <cfRule type="cellIs" priority="1" dxfId="0" operator="equal" stopIfTrue="1">
      <formula>0</formula>
    </cfRule>
  </conditionalFormatting>
  <printOptions/>
  <pageMargins left="0" right="0" top="0.4724409448818898" bottom="0.3937007874015748" header="0.2755905511811024" footer="0.2362204724409449"/>
  <pageSetup horizontalDpi="300" verticalDpi="3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5"/>
  <sheetViews>
    <sheetView showGridLines="0" zoomScalePageLayoutView="0" workbookViewId="0" topLeftCell="A1">
      <selection activeCell="B38" sqref="B38"/>
    </sheetView>
  </sheetViews>
  <sheetFormatPr defaultColWidth="8.8515625" defaultRowHeight="12.75"/>
  <cols>
    <col min="1" max="1" width="5.421875" style="0" customWidth="1"/>
    <col min="2" max="2" width="41.421875" style="0" customWidth="1"/>
    <col min="3" max="3" width="16.421875" style="0" customWidth="1"/>
    <col min="4" max="15" width="10.8515625" style="0" customWidth="1"/>
  </cols>
  <sheetData>
    <row r="2" spans="2:3" ht="24">
      <c r="B2" s="6" t="str">
        <f>CONCATENATE("Parrocchia di ",Registro!B2)</f>
        <v>Parrocchia di  </v>
      </c>
      <c r="C2" s="6"/>
    </row>
    <row r="3" spans="2:5" ht="12.75">
      <c r="B3" s="68" t="str">
        <f>Registro!$B$3</f>
        <v> </v>
      </c>
      <c r="C3" s="15"/>
      <c r="D3" s="15"/>
      <c r="E3" s="14"/>
    </row>
    <row r="4" spans="2:5" ht="12.75">
      <c r="B4" s="68" t="str">
        <f>CONCATENATE(Registro!$B$4,Registro!$C$4)</f>
        <v>Codice Fiscale:  </v>
      </c>
      <c r="C4" s="15"/>
      <c r="D4" s="15"/>
      <c r="E4" s="14"/>
    </row>
    <row r="6" spans="2:3" ht="33">
      <c r="B6" s="96" t="s">
        <v>76</v>
      </c>
      <c r="C6" s="26">
        <f>Registro!E4</f>
        <v>0</v>
      </c>
    </row>
    <row r="7" ht="19.5" customHeight="1"/>
    <row r="8" spans="2:15" ht="19.5" customHeight="1">
      <c r="B8" s="10"/>
      <c r="C8" s="10"/>
      <c r="D8" s="13" t="s">
        <v>30</v>
      </c>
      <c r="E8" s="13" t="s">
        <v>31</v>
      </c>
      <c r="F8" s="13" t="s">
        <v>32</v>
      </c>
      <c r="G8" s="13" t="s">
        <v>33</v>
      </c>
      <c r="H8" s="13" t="s">
        <v>34</v>
      </c>
      <c r="I8" s="13" t="s">
        <v>35</v>
      </c>
      <c r="J8" s="13" t="s">
        <v>36</v>
      </c>
      <c r="K8" s="13" t="s">
        <v>37</v>
      </c>
      <c r="L8" s="13" t="s">
        <v>38</v>
      </c>
      <c r="M8" s="13" t="s">
        <v>39</v>
      </c>
      <c r="N8" s="13" t="s">
        <v>40</v>
      </c>
      <c r="O8" s="13" t="s">
        <v>41</v>
      </c>
    </row>
    <row r="9" spans="3:15" ht="19.5" customHeight="1">
      <c r="C9" s="4" t="s">
        <v>42</v>
      </c>
      <c r="D9" s="24">
        <f aca="true" t="shared" si="0" ref="D9:O9">SUM(D14:D43)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</row>
    <row r="10" spans="2:3" ht="19.5" customHeight="1">
      <c r="B10" s="4"/>
      <c r="C10" s="4"/>
    </row>
    <row r="11" spans="2:5" ht="19.5" customHeight="1">
      <c r="B11" s="97" t="str">
        <f>CONCATENATE("Totale Uscite Anno ",C6)</f>
        <v>Totale Uscite Anno 0</v>
      </c>
      <c r="C11" s="25">
        <f>SUM(C14:C45)</f>
        <v>0</v>
      </c>
      <c r="E11" s="17"/>
    </row>
    <row r="12" spans="4:15" ht="19.5" customHeight="1">
      <c r="D12" s="22">
        <v>1</v>
      </c>
      <c r="E12" s="22">
        <v>2</v>
      </c>
      <c r="F12" s="22">
        <v>3</v>
      </c>
      <c r="G12" s="22">
        <v>4</v>
      </c>
      <c r="H12" s="22">
        <v>5</v>
      </c>
      <c r="I12" s="22">
        <v>6</v>
      </c>
      <c r="J12" s="22">
        <v>7</v>
      </c>
      <c r="K12" s="22">
        <v>8</v>
      </c>
      <c r="L12" s="22">
        <v>9</v>
      </c>
      <c r="M12" s="22">
        <v>10</v>
      </c>
      <c r="N12" s="22">
        <v>11</v>
      </c>
      <c r="O12" s="22">
        <v>12</v>
      </c>
    </row>
    <row r="13" spans="2:15" ht="19.5" customHeight="1">
      <c r="B13" s="20" t="s">
        <v>29</v>
      </c>
      <c r="C13" s="20" t="s">
        <v>43</v>
      </c>
      <c r="D13" s="21" t="s">
        <v>30</v>
      </c>
      <c r="E13" s="21" t="s">
        <v>31</v>
      </c>
      <c r="F13" s="21" t="s">
        <v>32</v>
      </c>
      <c r="G13" s="21" t="s">
        <v>33</v>
      </c>
      <c r="H13" s="21" t="s">
        <v>34</v>
      </c>
      <c r="I13" s="21" t="s">
        <v>35</v>
      </c>
      <c r="J13" s="21" t="s">
        <v>36</v>
      </c>
      <c r="K13" s="21" t="s">
        <v>37</v>
      </c>
      <c r="L13" s="21" t="s">
        <v>38</v>
      </c>
      <c r="M13" s="21" t="s">
        <v>39</v>
      </c>
      <c r="N13" s="21" t="s">
        <v>40</v>
      </c>
      <c r="O13" s="21" t="s">
        <v>41</v>
      </c>
    </row>
    <row r="14" spans="1:15" ht="24.75" customHeight="1">
      <c r="A14" s="12">
        <f>Codici!E4</f>
        <v>1</v>
      </c>
      <c r="B14" s="7" t="str">
        <f>Codici!F4</f>
        <v>Compenso al Parroco</v>
      </c>
      <c r="C14" s="23">
        <f aca="true" t="shared" si="1" ref="C14:C43">SUM(D14:O14)</f>
        <v>0</v>
      </c>
      <c r="D14" s="8">
        <f>SUMIF(Registro!$I$9:$I$500,CONCATENATE(D$12,"_",$A14),Registro!$F$9:$F$500)</f>
        <v>0</v>
      </c>
      <c r="E14" s="8">
        <f>SUMIF(Registro!$I$9:$I$500,CONCATENATE(E$12,"_",$A14),Registro!$F$9:$F$500)</f>
        <v>0</v>
      </c>
      <c r="F14" s="8">
        <f>SUMIF(Registro!$I$9:$I$500,CONCATENATE(F$12,"_",$A14),Registro!$F$9:$F$500)</f>
        <v>0</v>
      </c>
      <c r="G14" s="8">
        <f>SUMIF(Registro!$I$9:$I$500,CONCATENATE(G$12,"_",$A14),Registro!$F$9:$F$500)</f>
        <v>0</v>
      </c>
      <c r="H14" s="8">
        <f>SUMIF(Registro!$I$9:$I$500,CONCATENATE(H$12,"_",$A14),Registro!$F$9:$F$500)</f>
        <v>0</v>
      </c>
      <c r="I14" s="8">
        <f>SUMIF(Registro!$I$9:$I$500,CONCATENATE(I$12,"_",$A14),Registro!$F$9:$F$500)</f>
        <v>0</v>
      </c>
      <c r="J14" s="8">
        <f>SUMIF(Registro!$I$9:$I$500,CONCATENATE(J$12,"_",$A14),Registro!$F$9:$F$500)</f>
        <v>0</v>
      </c>
      <c r="K14" s="8">
        <f>SUMIF(Registro!$I$9:$I$500,CONCATENATE(K$12,"_",$A14),Registro!$F$9:$F$500)</f>
        <v>0</v>
      </c>
      <c r="L14" s="8">
        <f>SUMIF(Registro!$I$9:$I$500,CONCATENATE(L$12,"_",$A14),Registro!$F$9:$F$500)</f>
        <v>0</v>
      </c>
      <c r="M14" s="8">
        <f>SUMIF(Registro!$I$9:$I$500,CONCATENATE(M$12,"_",$A14),Registro!$F$9:$F$500)</f>
        <v>0</v>
      </c>
      <c r="N14" s="8">
        <f>SUMIF(Registro!$I$9:$I$500,CONCATENATE(N$12,"_",$A14),Registro!$F$9:$F$500)</f>
        <v>0</v>
      </c>
      <c r="O14" s="8">
        <f>SUMIF(Registro!$I$9:$I$500,CONCATENATE(O$12,"_",$A14),Registro!$F$9:$F$500)</f>
        <v>0</v>
      </c>
    </row>
    <row r="15" spans="1:15" ht="24.75" customHeight="1">
      <c r="A15" s="12">
        <f>Codici!E5</f>
        <v>2</v>
      </c>
      <c r="B15" s="7" t="str">
        <f>Codici!F5</f>
        <v>Compenso ad altri Sacerdoti e Prestazioni</v>
      </c>
      <c r="C15" s="23">
        <f t="shared" si="1"/>
        <v>0</v>
      </c>
      <c r="D15" s="8">
        <f>SUMIF(Registro!$I$9:$I$500,CONCATENATE(D$12,"_",$A15),Registro!$F$9:$F$500)</f>
        <v>0</v>
      </c>
      <c r="E15" s="8">
        <f>SUMIF(Registro!$I$9:$I$500,CONCATENATE(E$12,"_",$A15),Registro!$F$9:$F$500)</f>
        <v>0</v>
      </c>
      <c r="F15" s="8">
        <f>SUMIF(Registro!$I$9:$I$500,CONCATENATE(F$12,"_",$A15),Registro!$F$9:$F$500)</f>
        <v>0</v>
      </c>
      <c r="G15" s="8">
        <f>SUMIF(Registro!$I$9:$I$500,CONCATENATE(G$12,"_",$A15),Registro!$F$9:$F$500)</f>
        <v>0</v>
      </c>
      <c r="H15" s="8">
        <f>SUMIF(Registro!$I$9:$I$500,CONCATENATE(H$12,"_",$A15),Registro!$F$9:$F$500)</f>
        <v>0</v>
      </c>
      <c r="I15" s="8">
        <f>SUMIF(Registro!$I$9:$I$500,CONCATENATE(I$12,"_",$A15),Registro!$F$9:$F$500)</f>
        <v>0</v>
      </c>
      <c r="J15" s="8">
        <f>SUMIF(Registro!$I$9:$I$500,CONCATENATE(J$12,"_",$A15),Registro!$F$9:$F$500)</f>
        <v>0</v>
      </c>
      <c r="K15" s="8">
        <f>SUMIF(Registro!$I$9:$I$500,CONCATENATE(K$12,"_",$A15),Registro!$F$9:$F$500)</f>
        <v>0</v>
      </c>
      <c r="L15" s="8">
        <f>SUMIF(Registro!$I$9:$I$500,CONCATENATE(L$12,"_",$A15),Registro!$F$9:$F$500)</f>
        <v>0</v>
      </c>
      <c r="M15" s="8">
        <f>SUMIF(Registro!$I$9:$I$500,CONCATENATE(M$12,"_",$A15),Registro!$F$9:$F$500)</f>
        <v>0</v>
      </c>
      <c r="N15" s="8">
        <f>SUMIF(Registro!$I$9:$I$500,CONCATENATE(N$12,"_",$A15),Registro!$F$9:$F$500)</f>
        <v>0</v>
      </c>
      <c r="O15" s="8">
        <f>SUMIF(Registro!$I$9:$I$500,CONCATENATE(O$12,"_",$A15),Registro!$F$9:$F$500)</f>
        <v>0</v>
      </c>
    </row>
    <row r="16" spans="1:15" ht="24.75" customHeight="1">
      <c r="A16" s="12">
        <f>Codici!E6</f>
        <v>3</v>
      </c>
      <c r="B16" s="7" t="str">
        <f>Codici!F6</f>
        <v>Spese ordinarie per il culto</v>
      </c>
      <c r="C16" s="23">
        <f t="shared" si="1"/>
        <v>0</v>
      </c>
      <c r="D16" s="8">
        <f>SUMIF(Registro!$I$9:$I$500,CONCATENATE(D$12,"_",$A16),Registro!$F$9:$F$500)</f>
        <v>0</v>
      </c>
      <c r="E16" s="8">
        <f>SUMIF(Registro!$I$9:$I$500,CONCATENATE(E$12,"_",$A16),Registro!$F$9:$F$500)</f>
        <v>0</v>
      </c>
      <c r="F16" s="8">
        <f>SUMIF(Registro!$I$9:$I$500,CONCATENATE(F$12,"_",$A16),Registro!$F$9:$F$500)</f>
        <v>0</v>
      </c>
      <c r="G16" s="8">
        <f>SUMIF(Registro!$I$9:$I$500,CONCATENATE(G$12,"_",$A16),Registro!$F$9:$F$500)</f>
        <v>0</v>
      </c>
      <c r="H16" s="8">
        <f>SUMIF(Registro!$I$9:$I$500,CONCATENATE(H$12,"_",$A16),Registro!$F$9:$F$500)</f>
        <v>0</v>
      </c>
      <c r="I16" s="8">
        <f>SUMIF(Registro!$I$9:$I$500,CONCATENATE(I$12,"_",$A16),Registro!$F$9:$F$500)</f>
        <v>0</v>
      </c>
      <c r="J16" s="8">
        <f>SUMIF(Registro!$I$9:$I$500,CONCATENATE(J$12,"_",$A16),Registro!$F$9:$F$500)</f>
        <v>0</v>
      </c>
      <c r="K16" s="8">
        <f>SUMIF(Registro!$I$9:$I$500,CONCATENATE(K$12,"_",$A16),Registro!$F$9:$F$500)</f>
        <v>0</v>
      </c>
      <c r="L16" s="8">
        <f>SUMIF(Registro!$I$9:$I$500,CONCATENATE(L$12,"_",$A16),Registro!$F$9:$F$500)</f>
        <v>0</v>
      </c>
      <c r="M16" s="8">
        <f>SUMIF(Registro!$I$9:$I$500,CONCATENATE(M$12,"_",$A16),Registro!$F$9:$F$500)</f>
        <v>0</v>
      </c>
      <c r="N16" s="8">
        <f>SUMIF(Registro!$I$9:$I$500,CONCATENATE(N$12,"_",$A16),Registro!$F$9:$F$500)</f>
        <v>0</v>
      </c>
      <c r="O16" s="8">
        <f>SUMIF(Registro!$I$9:$I$500,CONCATENATE(O$12,"_",$A16),Registro!$F$9:$F$500)</f>
        <v>0</v>
      </c>
    </row>
    <row r="17" spans="1:15" ht="24.75" customHeight="1">
      <c r="A17" s="12" t="str">
        <f>Codici!E7</f>
        <v>4a</v>
      </c>
      <c r="B17" s="7" t="str">
        <f>Codici!F7</f>
        <v>Att. Parr.: Stampa Cattolica</v>
      </c>
      <c r="C17" s="23">
        <f t="shared" si="1"/>
        <v>0</v>
      </c>
      <c r="D17" s="8">
        <f>SUMIF(Registro!$I$9:$I$500,CONCATENATE(D$12,"_",$A17),Registro!$F$9:$F$500)</f>
        <v>0</v>
      </c>
      <c r="E17" s="8">
        <f>SUMIF(Registro!$I$9:$I$500,CONCATENATE(E$12,"_",$A17),Registro!$F$9:$F$500)</f>
        <v>0</v>
      </c>
      <c r="F17" s="8">
        <f>SUMIF(Registro!$I$9:$I$500,CONCATENATE(F$12,"_",$A17),Registro!$F$9:$F$500)</f>
        <v>0</v>
      </c>
      <c r="G17" s="8">
        <f>SUMIF(Registro!$I$9:$I$500,CONCATENATE(G$12,"_",$A17),Registro!$F$9:$F$500)</f>
        <v>0</v>
      </c>
      <c r="H17" s="8">
        <f>SUMIF(Registro!$I$9:$I$500,CONCATENATE(H$12,"_",$A17),Registro!$F$9:$F$500)</f>
        <v>0</v>
      </c>
      <c r="I17" s="8">
        <f>SUMIF(Registro!$I$9:$I$500,CONCATENATE(I$12,"_",$A17),Registro!$F$9:$F$500)</f>
        <v>0</v>
      </c>
      <c r="J17" s="8">
        <f>SUMIF(Registro!$I$9:$I$500,CONCATENATE(J$12,"_",$A17),Registro!$F$9:$F$500)</f>
        <v>0</v>
      </c>
      <c r="K17" s="8">
        <f>SUMIF(Registro!$I$9:$I$500,CONCATENATE(K$12,"_",$A17),Registro!$F$9:$F$500)</f>
        <v>0</v>
      </c>
      <c r="L17" s="8">
        <f>SUMIF(Registro!$I$9:$I$500,CONCATENATE(L$12,"_",$A17),Registro!$F$9:$F$500)</f>
        <v>0</v>
      </c>
      <c r="M17" s="8">
        <f>SUMIF(Registro!$I$9:$I$500,CONCATENATE(M$12,"_",$A17),Registro!$F$9:$F$500)</f>
        <v>0</v>
      </c>
      <c r="N17" s="8">
        <f>SUMIF(Registro!$I$9:$I$500,CONCATENATE(N$12,"_",$A17),Registro!$F$9:$F$500)</f>
        <v>0</v>
      </c>
      <c r="O17" s="8">
        <f>SUMIF(Registro!$I$9:$I$500,CONCATENATE(O$12,"_",$A17),Registro!$F$9:$F$500)</f>
        <v>0</v>
      </c>
    </row>
    <row r="18" spans="1:15" ht="24.75" customHeight="1">
      <c r="A18" s="12" t="str">
        <f>Codici!E8</f>
        <v>4b</v>
      </c>
      <c r="B18" s="7" t="str">
        <f>Codici!F8</f>
        <v>Att. Parr.: Catechesi e Liturgia</v>
      </c>
      <c r="C18" s="23">
        <f t="shared" si="1"/>
        <v>0</v>
      </c>
      <c r="D18" s="8">
        <f>SUMIF(Registro!$I$9:$I$500,CONCATENATE(D$12,"_",$A18),Registro!$F$9:$F$500)</f>
        <v>0</v>
      </c>
      <c r="E18" s="8">
        <f>SUMIF(Registro!$I$9:$I$500,CONCATENATE(E$12,"_",$A18),Registro!$F$9:$F$500)</f>
        <v>0</v>
      </c>
      <c r="F18" s="8">
        <f>SUMIF(Registro!$I$9:$I$500,CONCATENATE(F$12,"_",$A18),Registro!$F$9:$F$500)</f>
        <v>0</v>
      </c>
      <c r="G18" s="8">
        <f>SUMIF(Registro!$I$9:$I$500,CONCATENATE(G$12,"_",$A18),Registro!$F$9:$F$500)</f>
        <v>0</v>
      </c>
      <c r="H18" s="8">
        <f>SUMIF(Registro!$I$9:$I$500,CONCATENATE(H$12,"_",$A18),Registro!$F$9:$F$500)</f>
        <v>0</v>
      </c>
      <c r="I18" s="8">
        <f>SUMIF(Registro!$I$9:$I$500,CONCATENATE(I$12,"_",$A18),Registro!$F$9:$F$500)</f>
        <v>0</v>
      </c>
      <c r="J18" s="8">
        <f>SUMIF(Registro!$I$9:$I$500,CONCATENATE(J$12,"_",$A18),Registro!$F$9:$F$500)</f>
        <v>0</v>
      </c>
      <c r="K18" s="8">
        <f>SUMIF(Registro!$I$9:$I$500,CONCATENATE(K$12,"_",$A18),Registro!$F$9:$F$500)</f>
        <v>0</v>
      </c>
      <c r="L18" s="8">
        <f>SUMIF(Registro!$I$9:$I$500,CONCATENATE(L$12,"_",$A18),Registro!$F$9:$F$500)</f>
        <v>0</v>
      </c>
      <c r="M18" s="8">
        <f>SUMIF(Registro!$I$9:$I$500,CONCATENATE(M$12,"_",$A18),Registro!$F$9:$F$500)</f>
        <v>0</v>
      </c>
      <c r="N18" s="8">
        <f>SUMIF(Registro!$I$9:$I$500,CONCATENATE(N$12,"_",$A18),Registro!$F$9:$F$500)</f>
        <v>0</v>
      </c>
      <c r="O18" s="8">
        <f>SUMIF(Registro!$I$9:$I$500,CONCATENATE(O$12,"_",$A18),Registro!$F$9:$F$500)</f>
        <v>0</v>
      </c>
    </row>
    <row r="19" spans="1:15" ht="24.75" customHeight="1">
      <c r="A19" s="12" t="str">
        <f>Codici!E9</f>
        <v>4c</v>
      </c>
      <c r="B19" s="7" t="str">
        <f>Codici!F9</f>
        <v>Att. Parr.: Caritas</v>
      </c>
      <c r="C19" s="23">
        <f t="shared" si="1"/>
        <v>0</v>
      </c>
      <c r="D19" s="8">
        <f>SUMIF(Registro!$I$9:$I$500,CONCATENATE(D$12,"_",$A19),Registro!$F$9:$F$500)</f>
        <v>0</v>
      </c>
      <c r="E19" s="8">
        <f>SUMIF(Registro!$I$9:$I$500,CONCATENATE(E$12,"_",$A19),Registro!$F$9:$F$500)</f>
        <v>0</v>
      </c>
      <c r="F19" s="8">
        <f>SUMIF(Registro!$I$9:$I$500,CONCATENATE(F$12,"_",$A19),Registro!$F$9:$F$500)</f>
        <v>0</v>
      </c>
      <c r="G19" s="8">
        <f>SUMIF(Registro!$I$9:$I$500,CONCATENATE(G$12,"_",$A19),Registro!$F$9:$F$500)</f>
        <v>0</v>
      </c>
      <c r="H19" s="8">
        <f>SUMIF(Registro!$I$9:$I$500,CONCATENATE(H$12,"_",$A19),Registro!$F$9:$F$500)</f>
        <v>0</v>
      </c>
      <c r="I19" s="8">
        <f>SUMIF(Registro!$I$9:$I$500,CONCATENATE(I$12,"_",$A19),Registro!$F$9:$F$500)</f>
        <v>0</v>
      </c>
      <c r="J19" s="8">
        <f>SUMIF(Registro!$I$9:$I$500,CONCATENATE(J$12,"_",$A19),Registro!$F$9:$F$500)</f>
        <v>0</v>
      </c>
      <c r="K19" s="8">
        <f>SUMIF(Registro!$I$9:$I$500,CONCATENATE(K$12,"_",$A19),Registro!$F$9:$F$500)</f>
        <v>0</v>
      </c>
      <c r="L19" s="8">
        <f>SUMIF(Registro!$I$9:$I$500,CONCATENATE(L$12,"_",$A19),Registro!$F$9:$F$500)</f>
        <v>0</v>
      </c>
      <c r="M19" s="8">
        <f>SUMIF(Registro!$I$9:$I$500,CONCATENATE(M$12,"_",$A19),Registro!$F$9:$F$500)</f>
        <v>0</v>
      </c>
      <c r="N19" s="8">
        <f>SUMIF(Registro!$I$9:$I$500,CONCATENATE(N$12,"_",$A19),Registro!$F$9:$F$500)</f>
        <v>0</v>
      </c>
      <c r="O19" s="8">
        <f>SUMIF(Registro!$I$9:$I$500,CONCATENATE(O$12,"_",$A19),Registro!$F$9:$F$500)</f>
        <v>0</v>
      </c>
    </row>
    <row r="20" spans="1:15" ht="24.75" customHeight="1">
      <c r="A20" s="12" t="str">
        <f>Codici!E10</f>
        <v>4d</v>
      </c>
      <c r="B20" s="7" t="str">
        <f>Codici!F10</f>
        <v>Att. Parr.: Cancelleria, ufficio ed altro</v>
      </c>
      <c r="C20" s="23">
        <f t="shared" si="1"/>
        <v>0</v>
      </c>
      <c r="D20" s="8">
        <f>SUMIF(Registro!$I$9:$I$500,CONCATENATE(D$12,"_",$A20),Registro!$F$9:$F$500)</f>
        <v>0</v>
      </c>
      <c r="E20" s="8">
        <f>SUMIF(Registro!$I$9:$I$500,CONCATENATE(E$12,"_",$A20),Registro!$F$9:$F$500)</f>
        <v>0</v>
      </c>
      <c r="F20" s="8">
        <f>SUMIF(Registro!$I$9:$I$500,CONCATENATE(F$12,"_",$A20),Registro!$F$9:$F$500)</f>
        <v>0</v>
      </c>
      <c r="G20" s="8">
        <f>SUMIF(Registro!$I$9:$I$500,CONCATENATE(G$12,"_",$A20),Registro!$F$9:$F$500)</f>
        <v>0</v>
      </c>
      <c r="H20" s="8">
        <f>SUMIF(Registro!$I$9:$I$500,CONCATENATE(H$12,"_",$A20),Registro!$F$9:$F$500)</f>
        <v>0</v>
      </c>
      <c r="I20" s="8">
        <f>SUMIF(Registro!$I$9:$I$500,CONCATENATE(I$12,"_",$A20),Registro!$F$9:$F$500)</f>
        <v>0</v>
      </c>
      <c r="J20" s="8">
        <f>SUMIF(Registro!$I$9:$I$500,CONCATENATE(J$12,"_",$A20),Registro!$F$9:$F$500)</f>
        <v>0</v>
      </c>
      <c r="K20" s="8">
        <f>SUMIF(Registro!$I$9:$I$500,CONCATENATE(K$12,"_",$A20),Registro!$F$9:$F$500)</f>
        <v>0</v>
      </c>
      <c r="L20" s="8">
        <f>SUMIF(Registro!$I$9:$I$500,CONCATENATE(L$12,"_",$A20),Registro!$F$9:$F$500)</f>
        <v>0</v>
      </c>
      <c r="M20" s="8">
        <f>SUMIF(Registro!$I$9:$I$500,CONCATENATE(M$12,"_",$A20),Registro!$F$9:$F$500)</f>
        <v>0</v>
      </c>
      <c r="N20" s="8">
        <f>SUMIF(Registro!$I$9:$I$500,CONCATENATE(N$12,"_",$A20),Registro!$F$9:$F$500)</f>
        <v>0</v>
      </c>
      <c r="O20" s="8">
        <f>SUMIF(Registro!$I$9:$I$500,CONCATENATE(O$12,"_",$A20),Registro!$F$9:$F$500)</f>
        <v>0</v>
      </c>
    </row>
    <row r="21" spans="1:15" ht="24.75" customHeight="1">
      <c r="A21" s="12" t="str">
        <f>Codici!E11</f>
        <v>5a</v>
      </c>
      <c r="B21" s="7" t="str">
        <f>Codici!F11</f>
        <v>Telefono</v>
      </c>
      <c r="C21" s="23">
        <f t="shared" si="1"/>
        <v>0</v>
      </c>
      <c r="D21" s="8">
        <f>SUMIF(Registro!$I$9:$I$500,CONCATENATE(D$12,"_",$A21),Registro!$F$9:$F$500)</f>
        <v>0</v>
      </c>
      <c r="E21" s="8">
        <f>SUMIF(Registro!$I$9:$I$500,CONCATENATE(E$12,"_",$A21),Registro!$F$9:$F$500)</f>
        <v>0</v>
      </c>
      <c r="F21" s="8">
        <f>SUMIF(Registro!$I$9:$I$500,CONCATENATE(F$12,"_",$A21),Registro!$F$9:$F$500)</f>
        <v>0</v>
      </c>
      <c r="G21" s="8">
        <f>SUMIF(Registro!$I$9:$I$500,CONCATENATE(G$12,"_",$A21),Registro!$F$9:$F$500)</f>
        <v>0</v>
      </c>
      <c r="H21" s="8">
        <f>SUMIF(Registro!$I$9:$I$500,CONCATENATE(H$12,"_",$A21),Registro!$F$9:$F$500)</f>
        <v>0</v>
      </c>
      <c r="I21" s="8">
        <f>SUMIF(Registro!$I$9:$I$500,CONCATENATE(I$12,"_",$A21),Registro!$F$9:$F$500)</f>
        <v>0</v>
      </c>
      <c r="J21" s="8">
        <f>SUMIF(Registro!$I$9:$I$500,CONCATENATE(J$12,"_",$A21),Registro!$F$9:$F$500)</f>
        <v>0</v>
      </c>
      <c r="K21" s="8">
        <f>SUMIF(Registro!$I$9:$I$500,CONCATENATE(K$12,"_",$A21),Registro!$F$9:$F$500)</f>
        <v>0</v>
      </c>
      <c r="L21" s="8">
        <f>SUMIF(Registro!$I$9:$I$500,CONCATENATE(L$12,"_",$A21),Registro!$F$9:$F$500)</f>
        <v>0</v>
      </c>
      <c r="M21" s="8">
        <f>SUMIF(Registro!$I$9:$I$500,CONCATENATE(M$12,"_",$A21),Registro!$F$9:$F$500)</f>
        <v>0</v>
      </c>
      <c r="N21" s="8">
        <f>SUMIF(Registro!$I$9:$I$500,CONCATENATE(N$12,"_",$A21),Registro!$F$9:$F$500)</f>
        <v>0</v>
      </c>
      <c r="O21" s="8">
        <f>SUMIF(Registro!$I$9:$I$500,CONCATENATE(O$12,"_",$A21),Registro!$F$9:$F$500)</f>
        <v>0</v>
      </c>
    </row>
    <row r="22" spans="1:15" ht="24.75" customHeight="1">
      <c r="A22" s="12" t="str">
        <f>Codici!E12</f>
        <v>5b</v>
      </c>
      <c r="B22" s="7" t="str">
        <f>Codici!F12</f>
        <v>ENEL</v>
      </c>
      <c r="C22" s="23">
        <f t="shared" si="1"/>
        <v>0</v>
      </c>
      <c r="D22" s="8">
        <f>SUMIF(Registro!$I$9:$I$500,CONCATENATE(D$12,"_",$A22),Registro!$F$9:$F$500)</f>
        <v>0</v>
      </c>
      <c r="E22" s="8">
        <f>SUMIF(Registro!$I$9:$I$500,CONCATENATE(E$12,"_",$A22),Registro!$F$9:$F$500)</f>
        <v>0</v>
      </c>
      <c r="F22" s="8">
        <f>SUMIF(Registro!$I$9:$I$500,CONCATENATE(F$12,"_",$A22),Registro!$F$9:$F$500)</f>
        <v>0</v>
      </c>
      <c r="G22" s="8">
        <f>SUMIF(Registro!$I$9:$I$500,CONCATENATE(G$12,"_",$A22),Registro!$F$9:$F$500)</f>
        <v>0</v>
      </c>
      <c r="H22" s="8">
        <f>SUMIF(Registro!$I$9:$I$500,CONCATENATE(H$12,"_",$A22),Registro!$F$9:$F$500)</f>
        <v>0</v>
      </c>
      <c r="I22" s="8">
        <f>SUMIF(Registro!$I$9:$I$500,CONCATENATE(I$12,"_",$A22),Registro!$F$9:$F$500)</f>
        <v>0</v>
      </c>
      <c r="J22" s="8">
        <f>SUMIF(Registro!$I$9:$I$500,CONCATENATE(J$12,"_",$A22),Registro!$F$9:$F$500)</f>
        <v>0</v>
      </c>
      <c r="K22" s="8">
        <f>SUMIF(Registro!$I$9:$I$500,CONCATENATE(K$12,"_",$A22),Registro!$F$9:$F$500)</f>
        <v>0</v>
      </c>
      <c r="L22" s="8">
        <f>SUMIF(Registro!$I$9:$I$500,CONCATENATE(L$12,"_",$A22),Registro!$F$9:$F$500)</f>
        <v>0</v>
      </c>
      <c r="M22" s="8">
        <f>SUMIF(Registro!$I$9:$I$500,CONCATENATE(M$12,"_",$A22),Registro!$F$9:$F$500)</f>
        <v>0</v>
      </c>
      <c r="N22" s="8">
        <f>SUMIF(Registro!$I$9:$I$500,CONCATENATE(N$12,"_",$A22),Registro!$F$9:$F$500)</f>
        <v>0</v>
      </c>
      <c r="O22" s="8">
        <f>SUMIF(Registro!$I$9:$I$500,CONCATENATE(O$12,"_",$A22),Registro!$F$9:$F$500)</f>
        <v>0</v>
      </c>
    </row>
    <row r="23" spans="1:15" ht="24.75" customHeight="1">
      <c r="A23" s="12" t="str">
        <f>Codici!E13</f>
        <v>5c</v>
      </c>
      <c r="B23" s="7" t="str">
        <f>Codici!F13</f>
        <v>Metano</v>
      </c>
      <c r="C23" s="23">
        <f t="shared" si="1"/>
        <v>0</v>
      </c>
      <c r="D23" s="8">
        <f>SUMIF(Registro!$I$9:$I$500,CONCATENATE(D$12,"_",$A23),Registro!$F$9:$F$500)</f>
        <v>0</v>
      </c>
      <c r="E23" s="8">
        <f>SUMIF(Registro!$I$9:$I$500,CONCATENATE(E$12,"_",$A23),Registro!$F$9:$F$500)</f>
        <v>0</v>
      </c>
      <c r="F23" s="8">
        <f>SUMIF(Registro!$I$9:$I$500,CONCATENATE(F$12,"_",$A23),Registro!$F$9:$F$500)</f>
        <v>0</v>
      </c>
      <c r="G23" s="8">
        <f>SUMIF(Registro!$I$9:$I$500,CONCATENATE(G$12,"_",$A23),Registro!$F$9:$F$500)</f>
        <v>0</v>
      </c>
      <c r="H23" s="8">
        <f>SUMIF(Registro!$I$9:$I$500,CONCATENATE(H$12,"_",$A23),Registro!$F$9:$F$500)</f>
        <v>0</v>
      </c>
      <c r="I23" s="8">
        <f>SUMIF(Registro!$I$9:$I$500,CONCATENATE(I$12,"_",$A23),Registro!$F$9:$F$500)</f>
        <v>0</v>
      </c>
      <c r="J23" s="8">
        <f>SUMIF(Registro!$I$9:$I$500,CONCATENATE(J$12,"_",$A23),Registro!$F$9:$F$500)</f>
        <v>0</v>
      </c>
      <c r="K23" s="8">
        <f>SUMIF(Registro!$I$9:$I$500,CONCATENATE(K$12,"_",$A23),Registro!$F$9:$F$500)</f>
        <v>0</v>
      </c>
      <c r="L23" s="8">
        <f>SUMIF(Registro!$I$9:$I$500,CONCATENATE(L$12,"_",$A23),Registro!$F$9:$F$500)</f>
        <v>0</v>
      </c>
      <c r="M23" s="8">
        <f>SUMIF(Registro!$I$9:$I$500,CONCATENATE(M$12,"_",$A23),Registro!$F$9:$F$500)</f>
        <v>0</v>
      </c>
      <c r="N23" s="8">
        <f>SUMIF(Registro!$I$9:$I$500,CONCATENATE(N$12,"_",$A23),Registro!$F$9:$F$500)</f>
        <v>0</v>
      </c>
      <c r="O23" s="8">
        <f>SUMIF(Registro!$I$9:$I$500,CONCATENATE(O$12,"_",$A23),Registro!$F$9:$F$500)</f>
        <v>0</v>
      </c>
    </row>
    <row r="24" spans="1:15" ht="24.75" customHeight="1">
      <c r="A24" s="12" t="str">
        <f>Codici!E14</f>
        <v>5d</v>
      </c>
      <c r="B24" s="7" t="str">
        <f>Codici!F14</f>
        <v>Acqua</v>
      </c>
      <c r="C24" s="23">
        <f t="shared" si="1"/>
        <v>0</v>
      </c>
      <c r="D24" s="8">
        <f>SUMIF(Registro!$I$9:$I$500,CONCATENATE(D$12,"_",$A24),Registro!$F$9:$F$500)</f>
        <v>0</v>
      </c>
      <c r="E24" s="8">
        <f>SUMIF(Registro!$I$9:$I$500,CONCATENATE(E$12,"_",$A24),Registro!$F$9:$F$500)</f>
        <v>0</v>
      </c>
      <c r="F24" s="8">
        <f>SUMIF(Registro!$I$9:$I$500,CONCATENATE(F$12,"_",$A24),Registro!$F$9:$F$500)</f>
        <v>0</v>
      </c>
      <c r="G24" s="8">
        <f>SUMIF(Registro!$I$9:$I$500,CONCATENATE(G$12,"_",$A24),Registro!$F$9:$F$500)</f>
        <v>0</v>
      </c>
      <c r="H24" s="8">
        <f>SUMIF(Registro!$I$9:$I$500,CONCATENATE(H$12,"_",$A24),Registro!$F$9:$F$500)</f>
        <v>0</v>
      </c>
      <c r="I24" s="8">
        <f>SUMIF(Registro!$I$9:$I$500,CONCATENATE(I$12,"_",$A24),Registro!$F$9:$F$500)</f>
        <v>0</v>
      </c>
      <c r="J24" s="8">
        <f>SUMIF(Registro!$I$9:$I$500,CONCATENATE(J$12,"_",$A24),Registro!$F$9:$F$500)</f>
        <v>0</v>
      </c>
      <c r="K24" s="8">
        <f>SUMIF(Registro!$I$9:$I$500,CONCATENATE(K$12,"_",$A24),Registro!$F$9:$F$500)</f>
        <v>0</v>
      </c>
      <c r="L24" s="8">
        <f>SUMIF(Registro!$I$9:$I$500,CONCATENATE(L$12,"_",$A24),Registro!$F$9:$F$500)</f>
        <v>0</v>
      </c>
      <c r="M24" s="8">
        <f>SUMIF(Registro!$I$9:$I$500,CONCATENATE(M$12,"_",$A24),Registro!$F$9:$F$500)</f>
        <v>0</v>
      </c>
      <c r="N24" s="8">
        <f>SUMIF(Registro!$I$9:$I$500,CONCATENATE(N$12,"_",$A24),Registro!$F$9:$F$500)</f>
        <v>0</v>
      </c>
      <c r="O24" s="8">
        <f>SUMIF(Registro!$I$9:$I$500,CONCATENATE(O$12,"_",$A24),Registro!$F$9:$F$500)</f>
        <v>0</v>
      </c>
    </row>
    <row r="25" spans="1:15" ht="24.75" customHeight="1">
      <c r="A25" s="12" t="str">
        <f>Codici!E15</f>
        <v>6a</v>
      </c>
      <c r="B25" s="7" t="str">
        <f>Codici!F15</f>
        <v>Coll. Dioc.: Seminario</v>
      </c>
      <c r="C25" s="23">
        <f t="shared" si="1"/>
        <v>0</v>
      </c>
      <c r="D25" s="8">
        <f>SUMIF(Registro!$I$9:$I$500,CONCATENATE(D$12,"_",$A25),Registro!$F$9:$F$500)</f>
        <v>0</v>
      </c>
      <c r="E25" s="8">
        <f>SUMIF(Registro!$I$9:$I$500,CONCATENATE(E$12,"_",$A25),Registro!$F$9:$F$500)</f>
        <v>0</v>
      </c>
      <c r="F25" s="8">
        <f>SUMIF(Registro!$I$9:$I$500,CONCATENATE(F$12,"_",$A25),Registro!$F$9:$F$500)</f>
        <v>0</v>
      </c>
      <c r="G25" s="8">
        <f>SUMIF(Registro!$I$9:$I$500,CONCATENATE(G$12,"_",$A25),Registro!$F$9:$F$500)</f>
        <v>0</v>
      </c>
      <c r="H25" s="8">
        <f>SUMIF(Registro!$I$9:$I$500,CONCATENATE(H$12,"_",$A25),Registro!$F$9:$F$500)</f>
        <v>0</v>
      </c>
      <c r="I25" s="8">
        <f>SUMIF(Registro!$I$9:$I$500,CONCATENATE(I$12,"_",$A25),Registro!$F$9:$F$500)</f>
        <v>0</v>
      </c>
      <c r="J25" s="8">
        <f>SUMIF(Registro!$I$9:$I$500,CONCATENATE(J$12,"_",$A25),Registro!$F$9:$F$500)</f>
        <v>0</v>
      </c>
      <c r="K25" s="8">
        <f>SUMIF(Registro!$I$9:$I$500,CONCATENATE(K$12,"_",$A25),Registro!$F$9:$F$500)</f>
        <v>0</v>
      </c>
      <c r="L25" s="8">
        <f>SUMIF(Registro!$I$9:$I$500,CONCATENATE(L$12,"_",$A25),Registro!$F$9:$F$500)</f>
        <v>0</v>
      </c>
      <c r="M25" s="8">
        <f>SUMIF(Registro!$I$9:$I$500,CONCATENATE(M$12,"_",$A25),Registro!$F$9:$F$500)</f>
        <v>0</v>
      </c>
      <c r="N25" s="8">
        <f>SUMIF(Registro!$I$9:$I$500,CONCATENATE(N$12,"_",$A25),Registro!$F$9:$F$500)</f>
        <v>0</v>
      </c>
      <c r="O25" s="8">
        <f>SUMIF(Registro!$I$9:$I$500,CONCATENATE(O$12,"_",$A25),Registro!$F$9:$F$500)</f>
        <v>0</v>
      </c>
    </row>
    <row r="26" spans="1:15" ht="24.75" customHeight="1">
      <c r="A26" s="12" t="str">
        <f>Codici!E16</f>
        <v>6b</v>
      </c>
      <c r="B26" s="7" t="str">
        <f>Codici!F16</f>
        <v>Coll. Dioc.: Stampa Cattolica</v>
      </c>
      <c r="C26" s="23">
        <f t="shared" si="1"/>
        <v>0</v>
      </c>
      <c r="D26" s="8">
        <f>SUMIF(Registro!$I$9:$I$500,CONCATENATE(D$12,"_",$A26),Registro!$F$9:$F$500)</f>
        <v>0</v>
      </c>
      <c r="E26" s="8">
        <f>SUMIF(Registro!$I$9:$I$500,CONCATENATE(E$12,"_",$A26),Registro!$F$9:$F$500)</f>
        <v>0</v>
      </c>
      <c r="F26" s="8">
        <f>SUMIF(Registro!$I$9:$I$500,CONCATENATE(F$12,"_",$A26),Registro!$F$9:$F$500)</f>
        <v>0</v>
      </c>
      <c r="G26" s="8">
        <f>SUMIF(Registro!$I$9:$I$500,CONCATENATE(G$12,"_",$A26),Registro!$F$9:$F$500)</f>
        <v>0</v>
      </c>
      <c r="H26" s="8">
        <f>SUMIF(Registro!$I$9:$I$500,CONCATENATE(H$12,"_",$A26),Registro!$F$9:$F$500)</f>
        <v>0</v>
      </c>
      <c r="I26" s="8">
        <f>SUMIF(Registro!$I$9:$I$500,CONCATENATE(I$12,"_",$A26),Registro!$F$9:$F$500)</f>
        <v>0</v>
      </c>
      <c r="J26" s="8">
        <f>SUMIF(Registro!$I$9:$I$500,CONCATENATE(J$12,"_",$A26),Registro!$F$9:$F$500)</f>
        <v>0</v>
      </c>
      <c r="K26" s="8">
        <f>SUMIF(Registro!$I$9:$I$500,CONCATENATE(K$12,"_",$A26),Registro!$F$9:$F$500)</f>
        <v>0</v>
      </c>
      <c r="L26" s="8">
        <f>SUMIF(Registro!$I$9:$I$500,CONCATENATE(L$12,"_",$A26),Registro!$F$9:$F$500)</f>
        <v>0</v>
      </c>
      <c r="M26" s="8">
        <f>SUMIF(Registro!$I$9:$I$500,CONCATENATE(M$12,"_",$A26),Registro!$F$9:$F$500)</f>
        <v>0</v>
      </c>
      <c r="N26" s="8">
        <f>SUMIF(Registro!$I$9:$I$500,CONCATENATE(N$12,"_",$A26),Registro!$F$9:$F$500)</f>
        <v>0</v>
      </c>
      <c r="O26" s="8">
        <f>SUMIF(Registro!$I$9:$I$500,CONCATENATE(O$12,"_",$A26),Registro!$F$9:$F$500)</f>
        <v>0</v>
      </c>
    </row>
    <row r="27" spans="1:15" ht="24.75" customHeight="1">
      <c r="A27" s="12" t="str">
        <f>Codici!E17</f>
        <v>6c</v>
      </c>
      <c r="B27" s="7" t="str">
        <f>Codici!F17</f>
        <v>Coll. Dioc.: Quaresima di Carità</v>
      </c>
      <c r="C27" s="23">
        <f t="shared" si="1"/>
        <v>0</v>
      </c>
      <c r="D27" s="8">
        <f>SUMIF(Registro!$I$9:$I$500,CONCATENATE(D$12,"_",$A27),Registro!$F$9:$F$500)</f>
        <v>0</v>
      </c>
      <c r="E27" s="8">
        <f>SUMIF(Registro!$I$9:$I$500,CONCATENATE(E$12,"_",$A27),Registro!$F$9:$F$500)</f>
        <v>0</v>
      </c>
      <c r="F27" s="8">
        <f>SUMIF(Registro!$I$9:$I$500,CONCATENATE(F$12,"_",$A27),Registro!$F$9:$F$500)</f>
        <v>0</v>
      </c>
      <c r="G27" s="8">
        <f>SUMIF(Registro!$I$9:$I$500,CONCATENATE(G$12,"_",$A27),Registro!$F$9:$F$500)</f>
        <v>0</v>
      </c>
      <c r="H27" s="8">
        <f>SUMIF(Registro!$I$9:$I$500,CONCATENATE(H$12,"_",$A27),Registro!$F$9:$F$500)</f>
        <v>0</v>
      </c>
      <c r="I27" s="8">
        <f>SUMIF(Registro!$I$9:$I$500,CONCATENATE(I$12,"_",$A27),Registro!$F$9:$F$500)</f>
        <v>0</v>
      </c>
      <c r="J27" s="8">
        <f>SUMIF(Registro!$I$9:$I$500,CONCATENATE(J$12,"_",$A27),Registro!$F$9:$F$500)</f>
        <v>0</v>
      </c>
      <c r="K27" s="8">
        <f>SUMIF(Registro!$I$9:$I$500,CONCATENATE(K$12,"_",$A27),Registro!$F$9:$F$500)</f>
        <v>0</v>
      </c>
      <c r="L27" s="8">
        <f>SUMIF(Registro!$I$9:$I$500,CONCATENATE(L$12,"_",$A27),Registro!$F$9:$F$500)</f>
        <v>0</v>
      </c>
      <c r="M27" s="8">
        <f>SUMIF(Registro!$I$9:$I$500,CONCATENATE(M$12,"_",$A27),Registro!$F$9:$F$500)</f>
        <v>0</v>
      </c>
      <c r="N27" s="8">
        <f>SUMIF(Registro!$I$9:$I$500,CONCATENATE(N$12,"_",$A27),Registro!$F$9:$F$500)</f>
        <v>0</v>
      </c>
      <c r="O27" s="8">
        <f>SUMIF(Registro!$I$9:$I$500,CONCATENATE(O$12,"_",$A27),Registro!$F$9:$F$500)</f>
        <v>0</v>
      </c>
    </row>
    <row r="28" spans="1:15" ht="24.75" customHeight="1">
      <c r="A28" s="12" t="str">
        <f>Codici!E18</f>
        <v>6d</v>
      </c>
      <c r="B28" s="7" t="str">
        <f>Codici!F18</f>
        <v>Coll. Dioc.: Lebbrosi</v>
      </c>
      <c r="C28" s="23">
        <f t="shared" si="1"/>
        <v>0</v>
      </c>
      <c r="D28" s="8">
        <f>SUMIF(Registro!$I$9:$I$500,CONCATENATE(D$12,"_",$A28),Registro!$F$9:$F$500)</f>
        <v>0</v>
      </c>
      <c r="E28" s="8">
        <f>SUMIF(Registro!$I$9:$I$500,CONCATENATE(E$12,"_",$A28),Registro!$F$9:$F$500)</f>
        <v>0</v>
      </c>
      <c r="F28" s="8">
        <f>SUMIF(Registro!$I$9:$I$500,CONCATENATE(F$12,"_",$A28),Registro!$F$9:$F$500)</f>
        <v>0</v>
      </c>
      <c r="G28" s="8">
        <f>SUMIF(Registro!$I$9:$I$500,CONCATENATE(G$12,"_",$A28),Registro!$F$9:$F$500)</f>
        <v>0</v>
      </c>
      <c r="H28" s="8">
        <f>SUMIF(Registro!$I$9:$I$500,CONCATENATE(H$12,"_",$A28),Registro!$F$9:$F$500)</f>
        <v>0</v>
      </c>
      <c r="I28" s="8">
        <f>SUMIF(Registro!$I$9:$I$500,CONCATENATE(I$12,"_",$A28),Registro!$F$9:$F$500)</f>
        <v>0</v>
      </c>
      <c r="J28" s="8">
        <f>SUMIF(Registro!$I$9:$I$500,CONCATENATE(J$12,"_",$A28),Registro!$F$9:$F$500)</f>
        <v>0</v>
      </c>
      <c r="K28" s="8">
        <f>SUMIF(Registro!$I$9:$I$500,CONCATENATE(K$12,"_",$A28),Registro!$F$9:$F$500)</f>
        <v>0</v>
      </c>
      <c r="L28" s="8">
        <f>SUMIF(Registro!$I$9:$I$500,CONCATENATE(L$12,"_",$A28),Registro!$F$9:$F$500)</f>
        <v>0</v>
      </c>
      <c r="M28" s="8">
        <f>SUMIF(Registro!$I$9:$I$500,CONCATENATE(M$12,"_",$A28),Registro!$F$9:$F$500)</f>
        <v>0</v>
      </c>
      <c r="N28" s="8">
        <f>SUMIF(Registro!$I$9:$I$500,CONCATENATE(N$12,"_",$A28),Registro!$F$9:$F$500)</f>
        <v>0</v>
      </c>
      <c r="O28" s="8">
        <f>SUMIF(Registro!$I$9:$I$500,CONCATENATE(O$12,"_",$A28),Registro!$F$9:$F$500)</f>
        <v>0</v>
      </c>
    </row>
    <row r="29" spans="1:15" ht="24.75" customHeight="1">
      <c r="A29" s="12" t="str">
        <f>Codici!E19</f>
        <v>6e</v>
      </c>
      <c r="B29" s="7" t="str">
        <f>Codici!F19</f>
        <v>Coll. Dioc.: Obolo di San Pietro</v>
      </c>
      <c r="C29" s="23">
        <f t="shared" si="1"/>
        <v>0</v>
      </c>
      <c r="D29" s="8">
        <f>SUMIF(Registro!$I$9:$I$500,CONCATENATE(D$12,"_",$A29),Registro!$F$9:$F$500)</f>
        <v>0</v>
      </c>
      <c r="E29" s="8">
        <f>SUMIF(Registro!$I$9:$I$500,CONCATENATE(E$12,"_",$A29),Registro!$F$9:$F$500)</f>
        <v>0</v>
      </c>
      <c r="F29" s="8">
        <f>SUMIF(Registro!$I$9:$I$500,CONCATENATE(F$12,"_",$A29),Registro!$F$9:$F$500)</f>
        <v>0</v>
      </c>
      <c r="G29" s="8">
        <f>SUMIF(Registro!$I$9:$I$500,CONCATENATE(G$12,"_",$A29),Registro!$F$9:$F$500)</f>
        <v>0</v>
      </c>
      <c r="H29" s="8">
        <f>SUMIF(Registro!$I$9:$I$500,CONCATENATE(H$12,"_",$A29),Registro!$F$9:$F$500)</f>
        <v>0</v>
      </c>
      <c r="I29" s="8">
        <f>SUMIF(Registro!$I$9:$I$500,CONCATENATE(I$12,"_",$A29),Registro!$F$9:$F$500)</f>
        <v>0</v>
      </c>
      <c r="J29" s="8">
        <f>SUMIF(Registro!$I$9:$I$500,CONCATENATE(J$12,"_",$A29),Registro!$F$9:$F$500)</f>
        <v>0</v>
      </c>
      <c r="K29" s="8">
        <f>SUMIF(Registro!$I$9:$I$500,CONCATENATE(K$12,"_",$A29),Registro!$F$9:$F$500)</f>
        <v>0</v>
      </c>
      <c r="L29" s="8">
        <f>SUMIF(Registro!$I$9:$I$500,CONCATENATE(L$12,"_",$A29),Registro!$F$9:$F$500)</f>
        <v>0</v>
      </c>
      <c r="M29" s="8">
        <f>SUMIF(Registro!$I$9:$I$500,CONCATENATE(M$12,"_",$A29),Registro!$F$9:$F$500)</f>
        <v>0</v>
      </c>
      <c r="N29" s="8">
        <f>SUMIF(Registro!$I$9:$I$500,CONCATENATE(N$12,"_",$A29),Registro!$F$9:$F$500)</f>
        <v>0</v>
      </c>
      <c r="O29" s="8">
        <f>SUMIF(Registro!$I$9:$I$500,CONCATENATE(O$12,"_",$A29),Registro!$F$9:$F$500)</f>
        <v>0</v>
      </c>
    </row>
    <row r="30" spans="1:15" ht="24.75" customHeight="1">
      <c r="A30" s="12" t="str">
        <f>Codici!E20</f>
        <v>6f</v>
      </c>
      <c r="B30" s="7" t="str">
        <f>Codici!F20</f>
        <v>Coll. Dioc.: Terra Santa</v>
      </c>
      <c r="C30" s="23">
        <f t="shared" si="1"/>
        <v>0</v>
      </c>
      <c r="D30" s="8">
        <f>SUMIF(Registro!$I$9:$I$500,CONCATENATE(D$12,"_",$A30),Registro!$F$9:$F$500)</f>
        <v>0</v>
      </c>
      <c r="E30" s="8">
        <f>SUMIF(Registro!$I$9:$I$500,CONCATENATE(E$12,"_",$A30),Registro!$F$9:$F$500)</f>
        <v>0</v>
      </c>
      <c r="F30" s="8">
        <f>SUMIF(Registro!$I$9:$I$500,CONCATENATE(F$12,"_",$A30),Registro!$F$9:$F$500)</f>
        <v>0</v>
      </c>
      <c r="G30" s="8">
        <f>SUMIF(Registro!$I$9:$I$500,CONCATENATE(G$12,"_",$A30),Registro!$F$9:$F$500)</f>
        <v>0</v>
      </c>
      <c r="H30" s="8">
        <f>SUMIF(Registro!$I$9:$I$500,CONCATENATE(H$12,"_",$A30),Registro!$F$9:$F$500)</f>
        <v>0</v>
      </c>
      <c r="I30" s="8">
        <f>SUMIF(Registro!$I$9:$I$500,CONCATENATE(I$12,"_",$A30),Registro!$F$9:$F$500)</f>
        <v>0</v>
      </c>
      <c r="J30" s="8">
        <f>SUMIF(Registro!$I$9:$I$500,CONCATENATE(J$12,"_",$A30),Registro!$F$9:$F$500)</f>
        <v>0</v>
      </c>
      <c r="K30" s="8">
        <f>SUMIF(Registro!$I$9:$I$500,CONCATENATE(K$12,"_",$A30),Registro!$F$9:$F$500)</f>
        <v>0</v>
      </c>
      <c r="L30" s="8">
        <f>SUMIF(Registro!$I$9:$I$500,CONCATENATE(L$12,"_",$A30),Registro!$F$9:$F$500)</f>
        <v>0</v>
      </c>
      <c r="M30" s="8">
        <f>SUMIF(Registro!$I$9:$I$500,CONCATENATE(M$12,"_",$A30),Registro!$F$9:$F$500)</f>
        <v>0</v>
      </c>
      <c r="N30" s="8">
        <f>SUMIF(Registro!$I$9:$I$500,CONCATENATE(N$12,"_",$A30),Registro!$F$9:$F$500)</f>
        <v>0</v>
      </c>
      <c r="O30" s="8">
        <f>SUMIF(Registro!$I$9:$I$500,CONCATENATE(O$12,"_",$A30),Registro!$F$9:$F$500)</f>
        <v>0</v>
      </c>
    </row>
    <row r="31" spans="1:15" ht="24.75" customHeight="1">
      <c r="A31" s="12" t="str">
        <f>Codici!E21</f>
        <v>6g</v>
      </c>
      <c r="B31" s="7" t="str">
        <f>Codici!F21</f>
        <v>Coll. Dioc.: Migranti</v>
      </c>
      <c r="C31" s="23">
        <f t="shared" si="1"/>
        <v>0</v>
      </c>
      <c r="D31" s="8">
        <f>SUMIF(Registro!$I$9:$I$500,CONCATENATE(D$12,"_",$A31),Registro!$F$9:$F$500)</f>
        <v>0</v>
      </c>
      <c r="E31" s="8">
        <f>SUMIF(Registro!$I$9:$I$500,CONCATENATE(E$12,"_",$A31),Registro!$F$9:$F$500)</f>
        <v>0</v>
      </c>
      <c r="F31" s="8">
        <f>SUMIF(Registro!$I$9:$I$500,CONCATENATE(F$12,"_",$A31),Registro!$F$9:$F$500)</f>
        <v>0</v>
      </c>
      <c r="G31" s="8">
        <f>SUMIF(Registro!$I$9:$I$500,CONCATENATE(G$12,"_",$A31),Registro!$F$9:$F$500)</f>
        <v>0</v>
      </c>
      <c r="H31" s="8">
        <f>SUMIF(Registro!$I$9:$I$500,CONCATENATE(H$12,"_",$A31),Registro!$F$9:$F$500)</f>
        <v>0</v>
      </c>
      <c r="I31" s="8">
        <f>SUMIF(Registro!$I$9:$I$500,CONCATENATE(I$12,"_",$A31),Registro!$F$9:$F$500)</f>
        <v>0</v>
      </c>
      <c r="J31" s="8">
        <f>SUMIF(Registro!$I$9:$I$500,CONCATENATE(J$12,"_",$A31),Registro!$F$9:$F$500)</f>
        <v>0</v>
      </c>
      <c r="K31" s="8">
        <f>SUMIF(Registro!$I$9:$I$500,CONCATENATE(K$12,"_",$A31),Registro!$F$9:$F$500)</f>
        <v>0</v>
      </c>
      <c r="L31" s="8">
        <f>SUMIF(Registro!$I$9:$I$500,CONCATENATE(L$12,"_",$A31),Registro!$F$9:$F$500)</f>
        <v>0</v>
      </c>
      <c r="M31" s="8">
        <f>SUMIF(Registro!$I$9:$I$500,CONCATENATE(M$12,"_",$A31),Registro!$F$9:$F$500)</f>
        <v>0</v>
      </c>
      <c r="N31" s="8">
        <f>SUMIF(Registro!$I$9:$I$500,CONCATENATE(N$12,"_",$A31),Registro!$F$9:$F$500)</f>
        <v>0</v>
      </c>
      <c r="O31" s="8">
        <f>SUMIF(Registro!$I$9:$I$500,CONCATENATE(O$12,"_",$A31),Registro!$F$9:$F$500)</f>
        <v>0</v>
      </c>
    </row>
    <row r="32" spans="1:15" ht="24.75" customHeight="1">
      <c r="A32" s="12" t="str">
        <f>Codici!E22</f>
        <v>6h</v>
      </c>
      <c r="B32" s="7" t="str">
        <f>Codici!F22</f>
        <v>Coll. Dioc.: Missioni</v>
      </c>
      <c r="C32" s="23">
        <f t="shared" si="1"/>
        <v>0</v>
      </c>
      <c r="D32" s="8">
        <f>SUMIF(Registro!$I$9:$I$500,CONCATENATE(D$12,"_",$A32),Registro!$F$9:$F$500)</f>
        <v>0</v>
      </c>
      <c r="E32" s="8">
        <f>SUMIF(Registro!$I$9:$I$500,CONCATENATE(E$12,"_",$A32),Registro!$F$9:$F$500)</f>
        <v>0</v>
      </c>
      <c r="F32" s="8">
        <f>SUMIF(Registro!$I$9:$I$500,CONCATENATE(F$12,"_",$A32),Registro!$F$9:$F$500)</f>
        <v>0</v>
      </c>
      <c r="G32" s="8">
        <f>SUMIF(Registro!$I$9:$I$500,CONCATENATE(G$12,"_",$A32),Registro!$F$9:$F$500)</f>
        <v>0</v>
      </c>
      <c r="H32" s="8">
        <f>SUMIF(Registro!$I$9:$I$500,CONCATENATE(H$12,"_",$A32),Registro!$F$9:$F$500)</f>
        <v>0</v>
      </c>
      <c r="I32" s="8">
        <f>SUMIF(Registro!$I$9:$I$500,CONCATENATE(I$12,"_",$A32),Registro!$F$9:$F$500)</f>
        <v>0</v>
      </c>
      <c r="J32" s="8">
        <f>SUMIF(Registro!$I$9:$I$500,CONCATENATE(J$12,"_",$A32),Registro!$F$9:$F$500)</f>
        <v>0</v>
      </c>
      <c r="K32" s="8">
        <f>SUMIF(Registro!$I$9:$I$500,CONCATENATE(K$12,"_",$A32),Registro!$F$9:$F$500)</f>
        <v>0</v>
      </c>
      <c r="L32" s="8">
        <f>SUMIF(Registro!$I$9:$I$500,CONCATENATE(L$12,"_",$A32),Registro!$F$9:$F$500)</f>
        <v>0</v>
      </c>
      <c r="M32" s="8">
        <f>SUMIF(Registro!$I$9:$I$500,CONCATENATE(M$12,"_",$A32),Registro!$F$9:$F$500)</f>
        <v>0</v>
      </c>
      <c r="N32" s="8">
        <f>SUMIF(Registro!$I$9:$I$500,CONCATENATE(N$12,"_",$A32),Registro!$F$9:$F$500)</f>
        <v>0</v>
      </c>
      <c r="O32" s="8">
        <f>SUMIF(Registro!$I$9:$I$500,CONCATENATE(O$12,"_",$A32),Registro!$F$9:$F$500)</f>
        <v>0</v>
      </c>
    </row>
    <row r="33" spans="1:15" ht="24.75" customHeight="1">
      <c r="A33" s="12" t="str">
        <f>Codici!E23</f>
        <v>6i</v>
      </c>
      <c r="B33" s="7" t="str">
        <f>Codici!F23</f>
        <v>Coll. Dioc.: Università Cattolica</v>
      </c>
      <c r="C33" s="23">
        <f t="shared" si="1"/>
        <v>0</v>
      </c>
      <c r="D33" s="8">
        <f>SUMIF(Registro!$I$9:$I$500,CONCATENATE(D$12,"_",$A33),Registro!$F$9:$F$500)</f>
        <v>0</v>
      </c>
      <c r="E33" s="8">
        <f>SUMIF(Registro!$I$9:$I$500,CONCATENATE(E$12,"_",$A33),Registro!$F$9:$F$500)</f>
        <v>0</v>
      </c>
      <c r="F33" s="8">
        <f>SUMIF(Registro!$I$9:$I$500,CONCATENATE(F$12,"_",$A33),Registro!$F$9:$F$500)</f>
        <v>0</v>
      </c>
      <c r="G33" s="8">
        <f>SUMIF(Registro!$I$9:$I$500,CONCATENATE(G$12,"_",$A33),Registro!$F$9:$F$500)</f>
        <v>0</v>
      </c>
      <c r="H33" s="8">
        <f>SUMIF(Registro!$I$9:$I$500,CONCATENATE(H$12,"_",$A33),Registro!$F$9:$F$500)</f>
        <v>0</v>
      </c>
      <c r="I33" s="8">
        <f>SUMIF(Registro!$I$9:$I$500,CONCATENATE(I$12,"_",$A33),Registro!$F$9:$F$500)</f>
        <v>0</v>
      </c>
      <c r="J33" s="8">
        <f>SUMIF(Registro!$I$9:$I$500,CONCATENATE(J$12,"_",$A33),Registro!$F$9:$F$500)</f>
        <v>0</v>
      </c>
      <c r="K33" s="8">
        <f>SUMIF(Registro!$I$9:$I$500,CONCATENATE(K$12,"_",$A33),Registro!$F$9:$F$500)</f>
        <v>0</v>
      </c>
      <c r="L33" s="8">
        <f>SUMIF(Registro!$I$9:$I$500,CONCATENATE(L$12,"_",$A33),Registro!$F$9:$F$500)</f>
        <v>0</v>
      </c>
      <c r="M33" s="8">
        <f>SUMIF(Registro!$I$9:$I$500,CONCATENATE(M$12,"_",$A33),Registro!$F$9:$F$500)</f>
        <v>0</v>
      </c>
      <c r="N33" s="8">
        <f>SUMIF(Registro!$I$9:$I$500,CONCATENATE(N$12,"_",$A33),Registro!$F$9:$F$500)</f>
        <v>0</v>
      </c>
      <c r="O33" s="8">
        <f>SUMIF(Registro!$I$9:$I$500,CONCATENATE(O$12,"_",$A33),Registro!$F$9:$F$500)</f>
        <v>0</v>
      </c>
    </row>
    <row r="34" spans="1:15" ht="24.75" customHeight="1">
      <c r="A34" s="12" t="str">
        <f>Codici!E24</f>
        <v>6l</v>
      </c>
      <c r="B34" s="7" t="str">
        <f>Codici!F24</f>
        <v>Coll. Dioc.: Altro</v>
      </c>
      <c r="C34" s="23">
        <f t="shared" si="1"/>
        <v>0</v>
      </c>
      <c r="D34" s="8">
        <f>SUMIF(Registro!$I$9:$I$500,CONCATENATE(D$12,"_",$A34),Registro!$F$9:$F$500)</f>
        <v>0</v>
      </c>
      <c r="E34" s="8">
        <f>SUMIF(Registro!$I$9:$I$500,CONCATENATE(E$12,"_",$A34),Registro!$F$9:$F$500)</f>
        <v>0</v>
      </c>
      <c r="F34" s="8">
        <f>SUMIF(Registro!$I$9:$I$500,CONCATENATE(F$12,"_",$A34),Registro!$F$9:$F$500)</f>
        <v>0</v>
      </c>
      <c r="G34" s="8">
        <f>SUMIF(Registro!$I$9:$I$500,CONCATENATE(G$12,"_",$A34),Registro!$F$9:$F$500)</f>
        <v>0</v>
      </c>
      <c r="H34" s="8">
        <f>SUMIF(Registro!$I$9:$I$500,CONCATENATE(H$12,"_",$A34),Registro!$F$9:$F$500)</f>
        <v>0</v>
      </c>
      <c r="I34" s="8">
        <f>SUMIF(Registro!$I$9:$I$500,CONCATENATE(I$12,"_",$A34),Registro!$F$9:$F$500)</f>
        <v>0</v>
      </c>
      <c r="J34" s="8">
        <f>SUMIF(Registro!$I$9:$I$500,CONCATENATE(J$12,"_",$A34),Registro!$F$9:$F$500)</f>
        <v>0</v>
      </c>
      <c r="K34" s="8">
        <f>SUMIF(Registro!$I$9:$I$500,CONCATENATE(K$12,"_",$A34),Registro!$F$9:$F$500)</f>
        <v>0</v>
      </c>
      <c r="L34" s="8">
        <f>SUMIF(Registro!$I$9:$I$500,CONCATENATE(L$12,"_",$A34),Registro!$F$9:$F$500)</f>
        <v>0</v>
      </c>
      <c r="M34" s="8">
        <f>SUMIF(Registro!$I$9:$I$500,CONCATENATE(M$12,"_",$A34),Registro!$F$9:$F$500)</f>
        <v>0</v>
      </c>
      <c r="N34" s="8">
        <f>SUMIF(Registro!$I$9:$I$500,CONCATENATE(N$12,"_",$A34),Registro!$F$9:$F$500)</f>
        <v>0</v>
      </c>
      <c r="O34" s="8">
        <f>SUMIF(Registro!$I$9:$I$500,CONCATENATE(O$12,"_",$A34),Registro!$F$9:$F$500)</f>
        <v>0</v>
      </c>
    </row>
    <row r="35" spans="1:15" ht="24.75" customHeight="1">
      <c r="A35" s="12">
        <f>Codici!E25</f>
        <v>7</v>
      </c>
      <c r="B35" s="7" t="str">
        <f>Codici!F25</f>
        <v>Manutenzione Ordinaria</v>
      </c>
      <c r="C35" s="23">
        <f t="shared" si="1"/>
        <v>0</v>
      </c>
      <c r="D35" s="8">
        <f>SUMIF(Registro!$I$9:$I$500,CONCATENATE(D$12,"_",$A35),Registro!$F$9:$F$500)</f>
        <v>0</v>
      </c>
      <c r="E35" s="8">
        <f>SUMIF(Registro!$I$9:$I$500,CONCATENATE(E$12,"_",$A35),Registro!$F$9:$F$500)</f>
        <v>0</v>
      </c>
      <c r="F35" s="8">
        <f>SUMIF(Registro!$I$9:$I$500,CONCATENATE(F$12,"_",$A35),Registro!$F$9:$F$500)</f>
        <v>0</v>
      </c>
      <c r="G35" s="8">
        <f>SUMIF(Registro!$I$9:$I$500,CONCATENATE(G$12,"_",$A35),Registro!$F$9:$F$500)</f>
        <v>0</v>
      </c>
      <c r="H35" s="8">
        <f>SUMIF(Registro!$I$9:$I$500,CONCATENATE(H$12,"_",$A35),Registro!$F$9:$F$500)</f>
        <v>0</v>
      </c>
      <c r="I35" s="8">
        <f>SUMIF(Registro!$I$9:$I$500,CONCATENATE(I$12,"_",$A35),Registro!$F$9:$F$500)</f>
        <v>0</v>
      </c>
      <c r="J35" s="8">
        <f>SUMIF(Registro!$I$9:$I$500,CONCATENATE(J$12,"_",$A35),Registro!$F$9:$F$500)</f>
        <v>0</v>
      </c>
      <c r="K35" s="8">
        <f>SUMIF(Registro!$I$9:$I$500,CONCATENATE(K$12,"_",$A35),Registro!$F$9:$F$500)</f>
        <v>0</v>
      </c>
      <c r="L35" s="8">
        <f>SUMIF(Registro!$I$9:$I$500,CONCATENATE(L$12,"_",$A35),Registro!$F$9:$F$500)</f>
        <v>0</v>
      </c>
      <c r="M35" s="8">
        <f>SUMIF(Registro!$I$9:$I$500,CONCATENATE(M$12,"_",$A35),Registro!$F$9:$F$500)</f>
        <v>0</v>
      </c>
      <c r="N35" s="8">
        <f>SUMIF(Registro!$I$9:$I$500,CONCATENATE(N$12,"_",$A35),Registro!$F$9:$F$500)</f>
        <v>0</v>
      </c>
      <c r="O35" s="8">
        <f>SUMIF(Registro!$I$9:$I$500,CONCATENATE(O$12,"_",$A35),Registro!$F$9:$F$500)</f>
        <v>0</v>
      </c>
    </row>
    <row r="36" spans="1:15" ht="24.75" customHeight="1">
      <c r="A36" s="12">
        <f>Codici!E26</f>
        <v>8</v>
      </c>
      <c r="B36" s="7" t="str">
        <f>Codici!F26</f>
        <v>Manutenzione Straordinaria</v>
      </c>
      <c r="C36" s="23">
        <f t="shared" si="1"/>
        <v>0</v>
      </c>
      <c r="D36" s="8">
        <f>SUMIF(Registro!$I$9:$I$500,CONCATENATE(D$12,"_",$A36),Registro!$F$9:$F$500)</f>
        <v>0</v>
      </c>
      <c r="E36" s="8">
        <f>SUMIF(Registro!$I$9:$I$500,CONCATENATE(E$12,"_",$A36),Registro!$F$9:$F$500)</f>
        <v>0</v>
      </c>
      <c r="F36" s="8">
        <f>SUMIF(Registro!$I$9:$I$500,CONCATENATE(F$12,"_",$A36),Registro!$F$9:$F$500)</f>
        <v>0</v>
      </c>
      <c r="G36" s="8">
        <f>SUMIF(Registro!$I$9:$I$500,CONCATENATE(G$12,"_",$A36),Registro!$F$9:$F$500)</f>
        <v>0</v>
      </c>
      <c r="H36" s="8">
        <f>SUMIF(Registro!$I$9:$I$500,CONCATENATE(H$12,"_",$A36),Registro!$F$9:$F$500)</f>
        <v>0</v>
      </c>
      <c r="I36" s="8">
        <f>SUMIF(Registro!$I$9:$I$500,CONCATENATE(I$12,"_",$A36),Registro!$F$9:$F$500)</f>
        <v>0</v>
      </c>
      <c r="J36" s="8">
        <f>SUMIF(Registro!$I$9:$I$500,CONCATENATE(J$12,"_",$A36),Registro!$F$9:$F$500)</f>
        <v>0</v>
      </c>
      <c r="K36" s="8">
        <f>SUMIF(Registro!$I$9:$I$500,CONCATENATE(K$12,"_",$A36),Registro!$F$9:$F$500)</f>
        <v>0</v>
      </c>
      <c r="L36" s="8">
        <f>SUMIF(Registro!$I$9:$I$500,CONCATENATE(L$12,"_",$A36),Registro!$F$9:$F$500)</f>
        <v>0</v>
      </c>
      <c r="M36" s="8">
        <f>SUMIF(Registro!$I$9:$I$500,CONCATENATE(M$12,"_",$A36),Registro!$F$9:$F$500)</f>
        <v>0</v>
      </c>
      <c r="N36" s="8">
        <f>SUMIF(Registro!$I$9:$I$500,CONCATENATE(N$12,"_",$A36),Registro!$F$9:$F$500)</f>
        <v>0</v>
      </c>
      <c r="O36" s="8">
        <f>SUMIF(Registro!$I$9:$I$500,CONCATENATE(O$12,"_",$A36),Registro!$F$9:$F$500)</f>
        <v>0</v>
      </c>
    </row>
    <row r="37" spans="1:15" ht="24.75" customHeight="1">
      <c r="A37" s="12">
        <f>Codici!E27</f>
        <v>9</v>
      </c>
      <c r="B37" s="7" t="str">
        <f>Codici!F27</f>
        <v>Assicurazioni</v>
      </c>
      <c r="C37" s="23">
        <f t="shared" si="1"/>
        <v>0</v>
      </c>
      <c r="D37" s="8">
        <f>SUMIF(Registro!$I$9:$I$500,CONCATENATE(D$12,"_",$A37),Registro!$F$9:$F$500)</f>
        <v>0</v>
      </c>
      <c r="E37" s="8">
        <f>SUMIF(Registro!$I$9:$I$500,CONCATENATE(E$12,"_",$A37),Registro!$F$9:$F$500)</f>
        <v>0</v>
      </c>
      <c r="F37" s="8">
        <f>SUMIF(Registro!$I$9:$I$500,CONCATENATE(F$12,"_",$A37),Registro!$F$9:$F$500)</f>
        <v>0</v>
      </c>
      <c r="G37" s="8">
        <f>SUMIF(Registro!$I$9:$I$500,CONCATENATE(G$12,"_",$A37),Registro!$F$9:$F$500)</f>
        <v>0</v>
      </c>
      <c r="H37" s="8">
        <f>SUMIF(Registro!$I$9:$I$500,CONCATENATE(H$12,"_",$A37),Registro!$F$9:$F$500)</f>
        <v>0</v>
      </c>
      <c r="I37" s="8">
        <f>SUMIF(Registro!$I$9:$I$500,CONCATENATE(I$12,"_",$A37),Registro!$F$9:$F$500)</f>
        <v>0</v>
      </c>
      <c r="J37" s="8">
        <f>SUMIF(Registro!$I$9:$I$500,CONCATENATE(J$12,"_",$A37),Registro!$F$9:$F$500)</f>
        <v>0</v>
      </c>
      <c r="K37" s="8">
        <f>SUMIF(Registro!$I$9:$I$500,CONCATENATE(K$12,"_",$A37),Registro!$F$9:$F$500)</f>
        <v>0</v>
      </c>
      <c r="L37" s="8">
        <f>SUMIF(Registro!$I$9:$I$500,CONCATENATE(L$12,"_",$A37),Registro!$F$9:$F$500)</f>
        <v>0</v>
      </c>
      <c r="M37" s="8">
        <f>SUMIF(Registro!$I$9:$I$500,CONCATENATE(M$12,"_",$A37),Registro!$F$9:$F$500)</f>
        <v>0</v>
      </c>
      <c r="N37" s="8">
        <f>SUMIF(Registro!$I$9:$I$500,CONCATENATE(N$12,"_",$A37),Registro!$F$9:$F$500)</f>
        <v>0</v>
      </c>
      <c r="O37" s="8">
        <f>SUMIF(Registro!$I$9:$I$500,CONCATENATE(O$12,"_",$A37),Registro!$F$9:$F$500)</f>
        <v>0</v>
      </c>
    </row>
    <row r="38" spans="1:15" ht="24.75" customHeight="1">
      <c r="A38" s="12">
        <f>Codici!E28</f>
        <v>10</v>
      </c>
      <c r="B38" s="7" t="str">
        <f>Codici!F28</f>
        <v>Acquisto titoli</v>
      </c>
      <c r="C38" s="23">
        <f t="shared" si="1"/>
        <v>0</v>
      </c>
      <c r="D38" s="8">
        <f>SUMIF(Registro!$I$9:$I$500,CONCATENATE(D$12,"_",$A38),Registro!$F$9:$F$500)</f>
        <v>0</v>
      </c>
      <c r="E38" s="8">
        <f>SUMIF(Registro!$I$9:$I$500,CONCATENATE(E$12,"_",$A38),Registro!$F$9:$F$500)</f>
        <v>0</v>
      </c>
      <c r="F38" s="8">
        <f>SUMIF(Registro!$I$9:$I$500,CONCATENATE(F$12,"_",$A38),Registro!$F$9:$F$500)</f>
        <v>0</v>
      </c>
      <c r="G38" s="8">
        <f>SUMIF(Registro!$I$9:$I$500,CONCATENATE(G$12,"_",$A38),Registro!$F$9:$F$500)</f>
        <v>0</v>
      </c>
      <c r="H38" s="8">
        <f>SUMIF(Registro!$I$9:$I$500,CONCATENATE(H$12,"_",$A38),Registro!$F$9:$F$500)</f>
        <v>0</v>
      </c>
      <c r="I38" s="8">
        <f>SUMIF(Registro!$I$9:$I$500,CONCATENATE(I$12,"_",$A38),Registro!$F$9:$F$500)</f>
        <v>0</v>
      </c>
      <c r="J38" s="8">
        <f>SUMIF(Registro!$I$9:$I$500,CONCATENATE(J$12,"_",$A38),Registro!$F$9:$F$500)</f>
        <v>0</v>
      </c>
      <c r="K38" s="8">
        <f>SUMIF(Registro!$I$9:$I$500,CONCATENATE(K$12,"_",$A38),Registro!$F$9:$F$500)</f>
        <v>0</v>
      </c>
      <c r="L38" s="8">
        <f>SUMIF(Registro!$I$9:$I$500,CONCATENATE(L$12,"_",$A38),Registro!$F$9:$F$500)</f>
        <v>0</v>
      </c>
      <c r="M38" s="8">
        <f>SUMIF(Registro!$I$9:$I$500,CONCATENATE(M$12,"_",$A38),Registro!$F$9:$F$500)</f>
        <v>0</v>
      </c>
      <c r="N38" s="8">
        <f>SUMIF(Registro!$I$9:$I$500,CONCATENATE(N$12,"_",$A38),Registro!$F$9:$F$500)</f>
        <v>0</v>
      </c>
      <c r="O38" s="8">
        <f>SUMIF(Registro!$I$9:$I$500,CONCATENATE(O$12,"_",$A38),Registro!$F$9:$F$500)</f>
        <v>0</v>
      </c>
    </row>
    <row r="39" spans="1:15" ht="24.75" customHeight="1">
      <c r="A39" s="12">
        <f>Codici!E29</f>
        <v>11</v>
      </c>
      <c r="B39" s="7" t="str">
        <f>Codici!F29</f>
        <v>Acquisto mobili/immobili</v>
      </c>
      <c r="C39" s="23">
        <f t="shared" si="1"/>
        <v>0</v>
      </c>
      <c r="D39" s="8">
        <f>SUMIF(Registro!$I$9:$I$500,CONCATENATE(D$12,"_",$A39),Registro!$F$9:$F$500)</f>
        <v>0</v>
      </c>
      <c r="E39" s="8">
        <f>SUMIF(Registro!$I$9:$I$500,CONCATENATE(E$12,"_",$A39),Registro!$F$9:$F$500)</f>
        <v>0</v>
      </c>
      <c r="F39" s="8">
        <f>SUMIF(Registro!$I$9:$I$500,CONCATENATE(F$12,"_",$A39),Registro!$F$9:$F$500)</f>
        <v>0</v>
      </c>
      <c r="G39" s="8">
        <f>SUMIF(Registro!$I$9:$I$500,CONCATENATE(G$12,"_",$A39),Registro!$F$9:$F$500)</f>
        <v>0</v>
      </c>
      <c r="H39" s="8">
        <f>SUMIF(Registro!$I$9:$I$500,CONCATENATE(H$12,"_",$A39),Registro!$F$9:$F$500)</f>
        <v>0</v>
      </c>
      <c r="I39" s="8">
        <f>SUMIF(Registro!$I$9:$I$500,CONCATENATE(I$12,"_",$A39),Registro!$F$9:$F$500)</f>
        <v>0</v>
      </c>
      <c r="J39" s="8">
        <f>SUMIF(Registro!$I$9:$I$500,CONCATENATE(J$12,"_",$A39),Registro!$F$9:$F$500)</f>
        <v>0</v>
      </c>
      <c r="K39" s="8">
        <f>SUMIF(Registro!$I$9:$I$500,CONCATENATE(K$12,"_",$A39),Registro!$F$9:$F$500)</f>
        <v>0</v>
      </c>
      <c r="L39" s="8">
        <f>SUMIF(Registro!$I$9:$I$500,CONCATENATE(L$12,"_",$A39),Registro!$F$9:$F$500)</f>
        <v>0</v>
      </c>
      <c r="M39" s="8">
        <f>SUMIF(Registro!$I$9:$I$500,CONCATENATE(M$12,"_",$A39),Registro!$F$9:$F$500)</f>
        <v>0</v>
      </c>
      <c r="N39" s="8">
        <f>SUMIF(Registro!$I$9:$I$500,CONCATENATE(N$12,"_",$A39),Registro!$F$9:$F$500)</f>
        <v>0</v>
      </c>
      <c r="O39" s="8">
        <f>SUMIF(Registro!$I$9:$I$500,CONCATENATE(O$12,"_",$A39),Registro!$F$9:$F$500)</f>
        <v>0</v>
      </c>
    </row>
    <row r="40" spans="1:15" ht="24.75" customHeight="1">
      <c r="A40" s="12">
        <f>Codici!E30</f>
        <v>12</v>
      </c>
      <c r="B40" s="7" t="str">
        <f>Codici!F30</f>
        <v>Restituzione Finanziamenti, Mutui e Prestiti</v>
      </c>
      <c r="C40" s="23">
        <f t="shared" si="1"/>
        <v>0</v>
      </c>
      <c r="D40" s="8">
        <f>SUMIF(Registro!$I$9:$I$500,CONCATENATE(D$12,"_",$A40),Registro!$F$9:$F$500)</f>
        <v>0</v>
      </c>
      <c r="E40" s="8">
        <f>SUMIF(Registro!$I$9:$I$500,CONCATENATE(E$12,"_",$A40),Registro!$F$9:$F$500)</f>
        <v>0</v>
      </c>
      <c r="F40" s="8">
        <f>SUMIF(Registro!$I$9:$I$500,CONCATENATE(F$12,"_",$A40),Registro!$F$9:$F$500)</f>
        <v>0</v>
      </c>
      <c r="G40" s="8">
        <f>SUMIF(Registro!$I$9:$I$500,CONCATENATE(G$12,"_",$A40),Registro!$F$9:$F$500)</f>
        <v>0</v>
      </c>
      <c r="H40" s="8">
        <f>SUMIF(Registro!$I$9:$I$500,CONCATENATE(H$12,"_",$A40),Registro!$F$9:$F$500)</f>
        <v>0</v>
      </c>
      <c r="I40" s="8">
        <f>SUMIF(Registro!$I$9:$I$500,CONCATENATE(I$12,"_",$A40),Registro!$F$9:$F$500)</f>
        <v>0</v>
      </c>
      <c r="J40" s="8">
        <f>SUMIF(Registro!$I$9:$I$500,CONCATENATE(J$12,"_",$A40),Registro!$F$9:$F$500)</f>
        <v>0</v>
      </c>
      <c r="K40" s="8">
        <f>SUMIF(Registro!$I$9:$I$500,CONCATENATE(K$12,"_",$A40),Registro!$F$9:$F$500)</f>
        <v>0</v>
      </c>
      <c r="L40" s="8">
        <f>SUMIF(Registro!$I$9:$I$500,CONCATENATE(L$12,"_",$A40),Registro!$F$9:$F$500)</f>
        <v>0</v>
      </c>
      <c r="M40" s="8">
        <f>SUMIF(Registro!$I$9:$I$500,CONCATENATE(M$12,"_",$A40),Registro!$F$9:$F$500)</f>
        <v>0</v>
      </c>
      <c r="N40" s="8">
        <f>SUMIF(Registro!$I$9:$I$500,CONCATENATE(N$12,"_",$A40),Registro!$F$9:$F$500)</f>
        <v>0</v>
      </c>
      <c r="O40" s="8">
        <f>SUMIF(Registro!$I$9:$I$500,CONCATENATE(O$12,"_",$A40),Registro!$F$9:$F$500)</f>
        <v>0</v>
      </c>
    </row>
    <row r="41" spans="1:15" ht="24.75" customHeight="1">
      <c r="A41" s="12">
        <f>Codici!E31</f>
        <v>13</v>
      </c>
      <c r="B41" s="7" t="str">
        <f>Codici!F31</f>
        <v>Contributo alla Diocesi</v>
      </c>
      <c r="C41" s="23">
        <f t="shared" si="1"/>
        <v>0</v>
      </c>
      <c r="D41" s="8">
        <f>SUMIF(Registro!$I$9:$I$500,CONCATENATE(D$12,"_",$A41),Registro!$F$9:$F$500)</f>
        <v>0</v>
      </c>
      <c r="E41" s="8">
        <f>SUMIF(Registro!$I$9:$I$500,CONCATENATE(E$12,"_",$A41),Registro!$F$9:$F$500)</f>
        <v>0</v>
      </c>
      <c r="F41" s="8">
        <f>SUMIF(Registro!$I$9:$I$500,CONCATENATE(F$12,"_",$A41),Registro!$F$9:$F$500)</f>
        <v>0</v>
      </c>
      <c r="G41" s="8">
        <f>SUMIF(Registro!$I$9:$I$500,CONCATENATE(G$12,"_",$A41),Registro!$F$9:$F$500)</f>
        <v>0</v>
      </c>
      <c r="H41" s="8">
        <f>SUMIF(Registro!$I$9:$I$500,CONCATENATE(H$12,"_",$A41),Registro!$F$9:$F$500)</f>
        <v>0</v>
      </c>
      <c r="I41" s="8">
        <f>SUMIF(Registro!$I$9:$I$500,CONCATENATE(I$12,"_",$A41),Registro!$F$9:$F$500)</f>
        <v>0</v>
      </c>
      <c r="J41" s="8">
        <f>SUMIF(Registro!$I$9:$I$500,CONCATENATE(J$12,"_",$A41),Registro!$F$9:$F$500)</f>
        <v>0</v>
      </c>
      <c r="K41" s="8">
        <f>SUMIF(Registro!$I$9:$I$500,CONCATENATE(K$12,"_",$A41),Registro!$F$9:$F$500)</f>
        <v>0</v>
      </c>
      <c r="L41" s="8">
        <f>SUMIF(Registro!$I$9:$I$500,CONCATENATE(L$12,"_",$A41),Registro!$F$9:$F$500)</f>
        <v>0</v>
      </c>
      <c r="M41" s="8">
        <f>SUMIF(Registro!$I$9:$I$500,CONCATENATE(M$12,"_",$A41),Registro!$F$9:$F$500)</f>
        <v>0</v>
      </c>
      <c r="N41" s="8">
        <f>SUMIF(Registro!$I$9:$I$500,CONCATENATE(N$12,"_",$A41),Registro!$F$9:$F$500)</f>
        <v>0</v>
      </c>
      <c r="O41" s="8">
        <f>SUMIF(Registro!$I$9:$I$500,CONCATENATE(O$12,"_",$A41),Registro!$F$9:$F$500)</f>
        <v>0</v>
      </c>
    </row>
    <row r="42" spans="1:15" ht="24.75" customHeight="1">
      <c r="A42" s="12">
        <f>Codici!E32</f>
        <v>14</v>
      </c>
      <c r="B42" s="7" t="str">
        <f>Codici!F32</f>
        <v>Imposte e Tasse</v>
      </c>
      <c r="C42" s="23">
        <f t="shared" si="1"/>
        <v>0</v>
      </c>
      <c r="D42" s="8">
        <f>SUMIF(Registro!$I$9:$I$500,CONCATENATE(D$12,"_",$A42),Registro!$F$9:$F$500)</f>
        <v>0</v>
      </c>
      <c r="E42" s="8">
        <f>SUMIF(Registro!$I$9:$I$500,CONCATENATE(E$12,"_",$A42),Registro!$F$9:$F$500)</f>
        <v>0</v>
      </c>
      <c r="F42" s="8">
        <f>SUMIF(Registro!$I$9:$I$500,CONCATENATE(F$12,"_",$A42),Registro!$F$9:$F$500)</f>
        <v>0</v>
      </c>
      <c r="G42" s="8">
        <f>SUMIF(Registro!$I$9:$I$500,CONCATENATE(G$12,"_",$A42),Registro!$F$9:$F$500)</f>
        <v>0</v>
      </c>
      <c r="H42" s="8">
        <f>SUMIF(Registro!$I$9:$I$500,CONCATENATE(H$12,"_",$A42),Registro!$F$9:$F$500)</f>
        <v>0</v>
      </c>
      <c r="I42" s="8">
        <f>SUMIF(Registro!$I$9:$I$500,CONCATENATE(I$12,"_",$A42),Registro!$F$9:$F$500)</f>
        <v>0</v>
      </c>
      <c r="J42" s="8">
        <f>SUMIF(Registro!$I$9:$I$500,CONCATENATE(J$12,"_",$A42),Registro!$F$9:$F$500)</f>
        <v>0</v>
      </c>
      <c r="K42" s="8">
        <f>SUMIF(Registro!$I$9:$I$500,CONCATENATE(K$12,"_",$A42),Registro!$F$9:$F$500)</f>
        <v>0</v>
      </c>
      <c r="L42" s="8">
        <f>SUMIF(Registro!$I$9:$I$500,CONCATENATE(L$12,"_",$A42),Registro!$F$9:$F$500)</f>
        <v>0</v>
      </c>
      <c r="M42" s="8">
        <f>SUMIF(Registro!$I$9:$I$500,CONCATENATE(M$12,"_",$A42),Registro!$F$9:$F$500)</f>
        <v>0</v>
      </c>
      <c r="N42" s="8">
        <f>SUMIF(Registro!$I$9:$I$500,CONCATENATE(N$12,"_",$A42),Registro!$F$9:$F$500)</f>
        <v>0</v>
      </c>
      <c r="O42" s="8">
        <f>SUMIF(Registro!$I$9:$I$500,CONCATENATE(O$12,"_",$A42),Registro!$F$9:$F$500)</f>
        <v>0</v>
      </c>
    </row>
    <row r="43" spans="1:15" ht="24.75" customHeight="1">
      <c r="A43" s="12">
        <f>Codici!E33</f>
        <v>15</v>
      </c>
      <c r="B43" s="7" t="str">
        <f>Codici!F33</f>
        <v>Compensi / ritenute a professionisti</v>
      </c>
      <c r="C43" s="23">
        <f t="shared" si="1"/>
        <v>0</v>
      </c>
      <c r="D43" s="8">
        <f>SUMIF(Registro!$I$9:$I$500,CONCATENATE(D$12,"_",$A43),Registro!$F$9:$F$500)</f>
        <v>0</v>
      </c>
      <c r="E43" s="8">
        <f>SUMIF(Registro!$I$9:$I$500,CONCATENATE(E$12,"_",$A43),Registro!$F$9:$F$500)</f>
        <v>0</v>
      </c>
      <c r="F43" s="8">
        <f>SUMIF(Registro!$I$9:$I$500,CONCATENATE(F$12,"_",$A43),Registro!$F$9:$F$500)</f>
        <v>0</v>
      </c>
      <c r="G43" s="8">
        <f>SUMIF(Registro!$I$9:$I$500,CONCATENATE(G$12,"_",$A43),Registro!$F$9:$F$500)</f>
        <v>0</v>
      </c>
      <c r="H43" s="8">
        <f>SUMIF(Registro!$I$9:$I$500,CONCATENATE(H$12,"_",$A43),Registro!$F$9:$F$500)</f>
        <v>0</v>
      </c>
      <c r="I43" s="8">
        <f>SUMIF(Registro!$I$9:$I$500,CONCATENATE(I$12,"_",$A43),Registro!$F$9:$F$500)</f>
        <v>0</v>
      </c>
      <c r="J43" s="8">
        <f>SUMIF(Registro!$I$9:$I$500,CONCATENATE(J$12,"_",$A43),Registro!$F$9:$F$500)</f>
        <v>0</v>
      </c>
      <c r="K43" s="8">
        <f>SUMIF(Registro!$I$9:$I$500,CONCATENATE(K$12,"_",$A43),Registro!$F$9:$F$500)</f>
        <v>0</v>
      </c>
      <c r="L43" s="8">
        <f>SUMIF(Registro!$I$9:$I$500,CONCATENATE(L$12,"_",$A43),Registro!$F$9:$F$500)</f>
        <v>0</v>
      </c>
      <c r="M43" s="8">
        <f>SUMIF(Registro!$I$9:$I$500,CONCATENATE(M$12,"_",$A43),Registro!$F$9:$F$500)</f>
        <v>0</v>
      </c>
      <c r="N43" s="8">
        <f>SUMIF(Registro!$I$9:$I$500,CONCATENATE(N$12,"_",$A43),Registro!$F$9:$F$500)</f>
        <v>0</v>
      </c>
      <c r="O43" s="8">
        <f>SUMIF(Registro!$I$9:$I$500,CONCATENATE(O$12,"_",$A43),Registro!$F$9:$F$500)</f>
        <v>0</v>
      </c>
    </row>
    <row r="44" spans="1:15" ht="24.75" customHeight="1">
      <c r="A44" s="12">
        <f>Codici!E34</f>
        <v>16</v>
      </c>
      <c r="B44" s="7" t="str">
        <f>Codici!F34</f>
        <v>Spese per Restauro Chiese</v>
      </c>
      <c r="C44" s="23">
        <f>SUM(D44:O44)</f>
        <v>0</v>
      </c>
      <c r="D44" s="8">
        <f>SUMIF(Registro!$I$9:$I$500,CONCATENATE(D$12,"_",$A44),Registro!$F$9:$F$500)</f>
        <v>0</v>
      </c>
      <c r="E44" s="8">
        <f>SUMIF(Registro!$I$9:$I$500,CONCATENATE(E$12,"_",$A44),Registro!$F$9:$F$500)</f>
        <v>0</v>
      </c>
      <c r="F44" s="8">
        <f>SUMIF(Registro!$I$9:$I$500,CONCATENATE(F$12,"_",$A44),Registro!$F$9:$F$500)</f>
        <v>0</v>
      </c>
      <c r="G44" s="8">
        <f>SUMIF(Registro!$I$9:$I$500,CONCATENATE(G$12,"_",$A44),Registro!$F$9:$F$500)</f>
        <v>0</v>
      </c>
      <c r="H44" s="8">
        <f>SUMIF(Registro!$I$9:$I$500,CONCATENATE(H$12,"_",$A44),Registro!$F$9:$F$500)</f>
        <v>0</v>
      </c>
      <c r="I44" s="8">
        <f>SUMIF(Registro!$I$9:$I$500,CONCATENATE(I$12,"_",$A44),Registro!$F$9:$F$500)</f>
        <v>0</v>
      </c>
      <c r="J44" s="8">
        <f>SUMIF(Registro!$I$9:$I$500,CONCATENATE(J$12,"_",$A44),Registro!$F$9:$F$500)</f>
        <v>0</v>
      </c>
      <c r="K44" s="8">
        <f>SUMIF(Registro!$I$9:$I$500,CONCATENATE(K$12,"_",$A44),Registro!$F$9:$F$500)</f>
        <v>0</v>
      </c>
      <c r="L44" s="8">
        <f>SUMIF(Registro!$I$9:$I$500,CONCATENATE(L$12,"_",$A44),Registro!$F$9:$F$500)</f>
        <v>0</v>
      </c>
      <c r="M44" s="8">
        <f>SUMIF(Registro!$I$9:$I$500,CONCATENATE(M$12,"_",$A44),Registro!$F$9:$F$500)</f>
        <v>0</v>
      </c>
      <c r="N44" s="8">
        <f>SUMIF(Registro!$I$9:$I$500,CONCATENATE(N$12,"_",$A44),Registro!$F$9:$F$500)</f>
        <v>0</v>
      </c>
      <c r="O44" s="8">
        <f>SUMIF(Registro!$I$9:$I$500,CONCATENATE(O$12,"_",$A44),Registro!$F$9:$F$500)</f>
        <v>0</v>
      </c>
    </row>
    <row r="45" spans="1:15" ht="24.75" customHeight="1">
      <c r="A45" s="12">
        <f>Codici!E35</f>
        <v>17</v>
      </c>
      <c r="B45" s="7" t="str">
        <f>Codici!F35</f>
        <v>Altre spese generiche</v>
      </c>
      <c r="C45" s="23">
        <f>SUM(D45:O45)</f>
        <v>0</v>
      </c>
      <c r="D45" s="8">
        <f>SUMIF(Registro!$I$9:$I$500,CONCATENATE(D$12,"_",$A45),Registro!$F$9:$F$500)</f>
        <v>0</v>
      </c>
      <c r="E45" s="8">
        <f>SUMIF(Registro!$I$9:$I$500,CONCATENATE(E$12,"_",$A45),Registro!$F$9:$F$500)</f>
        <v>0</v>
      </c>
      <c r="F45" s="8">
        <f>SUMIF(Registro!$I$9:$I$500,CONCATENATE(F$12,"_",$A45),Registro!$F$9:$F$500)</f>
        <v>0</v>
      </c>
      <c r="G45" s="8">
        <f>SUMIF(Registro!$I$9:$I$500,CONCATENATE(G$12,"_",$A45),Registro!$F$9:$F$500)</f>
        <v>0</v>
      </c>
      <c r="H45" s="8">
        <f>SUMIF(Registro!$I$9:$I$500,CONCATENATE(H$12,"_",$A45),Registro!$F$9:$F$500)</f>
        <v>0</v>
      </c>
      <c r="I45" s="8">
        <f>SUMIF(Registro!$I$9:$I$500,CONCATENATE(I$12,"_",$A45),Registro!$F$9:$F$500)</f>
        <v>0</v>
      </c>
      <c r="J45" s="8">
        <f>SUMIF(Registro!$I$9:$I$500,CONCATENATE(J$12,"_",$A45),Registro!$F$9:$F$500)</f>
        <v>0</v>
      </c>
      <c r="K45" s="8">
        <f>SUMIF(Registro!$I$9:$I$500,CONCATENATE(K$12,"_",$A45),Registro!$F$9:$F$500)</f>
        <v>0</v>
      </c>
      <c r="L45" s="8">
        <f>SUMIF(Registro!$I$9:$I$500,CONCATENATE(L$12,"_",$A45),Registro!$F$9:$F$500)</f>
        <v>0</v>
      </c>
      <c r="M45" s="8">
        <f>SUMIF(Registro!$I$9:$I$500,CONCATENATE(M$12,"_",$A45),Registro!$F$9:$F$500)</f>
        <v>0</v>
      </c>
      <c r="N45" s="8">
        <f>SUMIF(Registro!$I$9:$I$500,CONCATENATE(N$12,"_",$A45),Registro!$F$9:$F$500)</f>
        <v>0</v>
      </c>
      <c r="O45" s="8">
        <f>SUMIF(Registro!$I$9:$I$500,CONCATENATE(O$12,"_",$A45),Registro!$F$9:$F$500)</f>
        <v>0</v>
      </c>
    </row>
  </sheetData>
  <sheetProtection sheet="1" objects="1" scenarios="1"/>
  <conditionalFormatting sqref="D14:O45">
    <cfRule type="cellIs" priority="1" dxfId="0" operator="equal" stopIfTrue="1">
      <formula>0</formula>
    </cfRule>
  </conditionalFormatting>
  <printOptions/>
  <pageMargins left="0.3937007874015748" right="0.35433070866141736" top="0.4724409448818898" bottom="0.3937007874015748" header="0.2755905511811024" footer="0.2362204724409449"/>
  <pageSetup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B2:D31"/>
  <sheetViews>
    <sheetView showGridLines="0" zoomScalePageLayoutView="0" workbookViewId="0" topLeftCell="A22">
      <selection activeCell="F30" sqref="F30"/>
    </sheetView>
  </sheetViews>
  <sheetFormatPr defaultColWidth="8.8515625" defaultRowHeight="12.75"/>
  <cols>
    <col min="1" max="1" width="8.8515625" style="0" customWidth="1"/>
    <col min="2" max="2" width="57.421875" style="0" bestFit="1" customWidth="1"/>
    <col min="3" max="3" width="19.140625" style="0" customWidth="1"/>
    <col min="4" max="4" width="14.00390625" style="0" customWidth="1"/>
  </cols>
  <sheetData>
    <row r="1" ht="8.25" customHeight="1"/>
    <row r="2" spans="2:4" ht="21.75">
      <c r="B2" s="123" t="str">
        <f>CONCATENATE("SINTESI BILANCIO CONSUNTIVO ANNO"," ",Registro!$E$4)</f>
        <v>SINTESI BILANCIO CONSUNTIVO ANNO </v>
      </c>
      <c r="C2" s="124"/>
      <c r="D2" s="124"/>
    </row>
    <row r="3" spans="2:4" ht="12">
      <c r="B3" s="3"/>
      <c r="C3" s="3"/>
      <c r="D3" s="3"/>
    </row>
    <row r="4" spans="2:4" ht="16.5">
      <c r="B4" s="27" t="s">
        <v>84</v>
      </c>
      <c r="C4" s="28"/>
      <c r="D4" s="3"/>
    </row>
    <row r="5" spans="2:4" ht="19.5" customHeight="1">
      <c r="B5" s="7" t="s">
        <v>7</v>
      </c>
      <c r="C5" s="29">
        <f>Entrate!$C$14+Entrate!$C$15+Entrate!$C$16</f>
        <v>0</v>
      </c>
      <c r="D5" s="30">
        <f aca="true" t="shared" si="0" ref="D5:D14">C5*1936.27</f>
        <v>0</v>
      </c>
    </row>
    <row r="6" spans="2:4" ht="19.5" customHeight="1">
      <c r="B6" s="7" t="s">
        <v>8</v>
      </c>
      <c r="C6" s="29">
        <f>Entrate!$C$17</f>
        <v>0</v>
      </c>
      <c r="D6" s="30">
        <f t="shared" si="0"/>
        <v>0</v>
      </c>
    </row>
    <row r="7" spans="2:4" ht="19.5" customHeight="1">
      <c r="B7" s="7" t="s">
        <v>77</v>
      </c>
      <c r="C7" s="29">
        <f>Entrate!$C$18</f>
        <v>0</v>
      </c>
      <c r="D7" s="30">
        <f t="shared" si="0"/>
        <v>0</v>
      </c>
    </row>
    <row r="8" spans="2:4" ht="19.5" customHeight="1">
      <c r="B8" s="7" t="s">
        <v>2</v>
      </c>
      <c r="C8" s="29">
        <f>Entrate!$C$19</f>
        <v>0</v>
      </c>
      <c r="D8" s="30">
        <f t="shared" si="0"/>
        <v>0</v>
      </c>
    </row>
    <row r="9" spans="2:4" ht="19.5" customHeight="1">
      <c r="B9" s="7" t="s">
        <v>86</v>
      </c>
      <c r="C9" s="29">
        <f>Entrate!$C$21+Entrate!$C$23+Entrate!$C$24+Entrate!$C$25+Entrate!$C$26+Entrate!$C$27+Entrate!$C$28+Entrate!$C$29+Entrate!$C$30+Entrate!$C$31+Entrate!$C$32</f>
        <v>0</v>
      </c>
      <c r="D9" s="30">
        <f t="shared" si="0"/>
        <v>0</v>
      </c>
    </row>
    <row r="10" spans="2:4" ht="19.5" customHeight="1">
      <c r="B10" s="7" t="s">
        <v>13</v>
      </c>
      <c r="C10" s="29">
        <f>Entrate!$C$20+Entrate!$C$22</f>
        <v>0</v>
      </c>
      <c r="D10" s="30">
        <f t="shared" si="0"/>
        <v>0</v>
      </c>
    </row>
    <row r="11" spans="2:4" ht="19.5" customHeight="1">
      <c r="B11" s="7" t="s">
        <v>83</v>
      </c>
      <c r="C11" s="29">
        <f>Entrate!$C$33+Entrate!$C$34+Entrate!$C$35+Entrate!$C$36</f>
        <v>0</v>
      </c>
      <c r="D11" s="30">
        <f t="shared" si="0"/>
        <v>0</v>
      </c>
    </row>
    <row r="12" spans="2:4" ht="19.5" customHeight="1">
      <c r="B12" s="7" t="s">
        <v>105</v>
      </c>
      <c r="C12" s="29">
        <f>+Entrate!$C$38</f>
        <v>0</v>
      </c>
      <c r="D12" s="30">
        <f t="shared" si="0"/>
        <v>0</v>
      </c>
    </row>
    <row r="13" spans="2:4" ht="19.5" customHeight="1">
      <c r="B13" s="7" t="s">
        <v>162</v>
      </c>
      <c r="C13" s="29">
        <f>Entrate!$C$37+Entrate!$C$39+Entrate!$C$40+Entrate!$C$41+Entrate!$C$42+Entrate!$C$43</f>
        <v>0</v>
      </c>
      <c r="D13" s="30">
        <f t="shared" si="0"/>
        <v>0</v>
      </c>
    </row>
    <row r="14" spans="2:4" ht="19.5" customHeight="1">
      <c r="B14" s="31" t="str">
        <f>CONCATENATE("TOTALE ENTRATE ANNO"," ",Registro!$E$4)</f>
        <v>TOTALE ENTRATE ANNO </v>
      </c>
      <c r="C14" s="32">
        <f>SUM(C5:C13)</f>
        <v>0</v>
      </c>
      <c r="D14" s="33">
        <f t="shared" si="0"/>
        <v>0</v>
      </c>
    </row>
    <row r="15" spans="2:4" ht="12">
      <c r="B15" s="34"/>
      <c r="C15" s="35"/>
      <c r="D15" s="3"/>
    </row>
    <row r="16" spans="2:4" ht="16.5">
      <c r="B16" s="36" t="s">
        <v>78</v>
      </c>
      <c r="C16" s="28"/>
      <c r="D16" s="3"/>
    </row>
    <row r="17" spans="2:4" ht="19.5" customHeight="1">
      <c r="B17" s="7" t="s">
        <v>17</v>
      </c>
      <c r="C17" s="29">
        <f>Uscite!C14+Uscite!C15</f>
        <v>0</v>
      </c>
      <c r="D17" s="30">
        <f aca="true" t="shared" si="1" ref="D17:D24">C17*1936.27</f>
        <v>0</v>
      </c>
    </row>
    <row r="18" spans="2:4" ht="19.5" customHeight="1">
      <c r="B18" s="7" t="s">
        <v>88</v>
      </c>
      <c r="C18" s="29">
        <f>Uscite!C17+Uscite!C18+Uscite!C16+Uscite!C20</f>
        <v>0</v>
      </c>
      <c r="D18" s="30">
        <f t="shared" si="1"/>
        <v>0</v>
      </c>
    </row>
    <row r="19" spans="2:4" ht="19.5" customHeight="1">
      <c r="B19" s="7" t="s">
        <v>79</v>
      </c>
      <c r="C19" s="29">
        <f>Uscite!$C$21+Uscite!$C$22+Uscite!$C$23+Uscite!$C$24</f>
        <v>0</v>
      </c>
      <c r="D19" s="30">
        <f t="shared" si="1"/>
        <v>0</v>
      </c>
    </row>
    <row r="20" spans="2:4" ht="19.5" customHeight="1">
      <c r="B20" s="7" t="s">
        <v>80</v>
      </c>
      <c r="C20" s="29">
        <f>Uscite!$C$19+Uscite!$C$25+Uscite!$C$26+Uscite!$C$27+Uscite!$C$28+Uscite!$C$29+Uscite!$C$30+Uscite!$C$31+Uscite!$C$33+Uscite!$C$32+Uscite!$C$34</f>
        <v>0</v>
      </c>
      <c r="D20" s="30">
        <f t="shared" si="1"/>
        <v>0</v>
      </c>
    </row>
    <row r="21" spans="2:4" ht="19.5" customHeight="1">
      <c r="B21" s="7" t="s">
        <v>9</v>
      </c>
      <c r="C21" s="29">
        <f>Uscite!$C$35</f>
        <v>0</v>
      </c>
      <c r="D21" s="30">
        <f t="shared" si="1"/>
        <v>0</v>
      </c>
    </row>
    <row r="22" spans="2:4" ht="19.5" customHeight="1">
      <c r="B22" s="7" t="s">
        <v>10</v>
      </c>
      <c r="C22" s="29">
        <f>Uscite!$C$36+Uscite!$C$44+Uscite!C43</f>
        <v>0</v>
      </c>
      <c r="D22" s="30">
        <f t="shared" si="1"/>
        <v>0</v>
      </c>
    </row>
    <row r="23" spans="2:4" ht="19.5" customHeight="1">
      <c r="B23" s="7" t="s">
        <v>85</v>
      </c>
      <c r="C23" s="29">
        <f>Uscite!$C$37+Uscite!$C$42</f>
        <v>0</v>
      </c>
      <c r="D23" s="30">
        <f t="shared" si="1"/>
        <v>0</v>
      </c>
    </row>
    <row r="24" spans="2:4" ht="19.5" customHeight="1">
      <c r="B24" s="7" t="s">
        <v>81</v>
      </c>
      <c r="C24" s="29">
        <f>Uscite!$C$38+Uscite!$C$39+Uscite!$C$40+Uscite!$C$41+Uscite!$C$45</f>
        <v>0</v>
      </c>
      <c r="D24" s="30">
        <f t="shared" si="1"/>
        <v>0</v>
      </c>
    </row>
    <row r="25" spans="2:4" ht="19.5" customHeight="1">
      <c r="B25" s="31" t="str">
        <f>CONCATENATE("TOTALE USCITE ANNO"," ",Registro!$E$4)</f>
        <v>TOTALE USCITE ANNO </v>
      </c>
      <c r="C25" s="32">
        <f>SUM(C17:C24)</f>
        <v>0</v>
      </c>
      <c r="D25" s="33">
        <f>SUM(D17:D24)</f>
        <v>0</v>
      </c>
    </row>
    <row r="26" spans="2:4" ht="12">
      <c r="B26" s="4"/>
      <c r="C26" s="35"/>
      <c r="D26" s="3"/>
    </row>
    <row r="27" spans="2:4" ht="16.5">
      <c r="B27" s="98" t="s">
        <v>82</v>
      </c>
      <c r="C27" s="3"/>
      <c r="D27" s="3"/>
    </row>
    <row r="28" spans="2:4" ht="19.5" customHeight="1">
      <c r="B28" s="37" t="str">
        <f>CONCATENATE("Rimanenza anno"," ",Registro!$E$4-1)</f>
        <v>Rimanenza anno -1</v>
      </c>
      <c r="C28" s="69"/>
      <c r="D28" s="30">
        <f>C28*1936.27</f>
        <v>0</v>
      </c>
    </row>
    <row r="29" spans="2:4" ht="19.5" customHeight="1">
      <c r="B29" s="37" t="str">
        <f>CONCATENATE("Entrate anno"," ",Registro!$E$4)</f>
        <v>Entrate anno </v>
      </c>
      <c r="C29" s="29">
        <f>C14</f>
        <v>0</v>
      </c>
      <c r="D29" s="30">
        <f>C29*1936.27</f>
        <v>0</v>
      </c>
    </row>
    <row r="30" spans="2:4" ht="19.5" customHeight="1">
      <c r="B30" s="37" t="str">
        <f>CONCATENATE("Uscite anno"," ",Registro!$E$4)</f>
        <v>Uscite anno </v>
      </c>
      <c r="C30" s="29">
        <f>C25</f>
        <v>0</v>
      </c>
      <c r="D30" s="30">
        <f>C30*1936.27</f>
        <v>0</v>
      </c>
    </row>
    <row r="31" spans="2:4" ht="19.5" customHeight="1">
      <c r="B31" s="38" t="str">
        <f>CONCATENATE("In Cassa al"," ",CONCATENATE("31/12/",Registro!$E$4))</f>
        <v>In Cassa al 31/12/</v>
      </c>
      <c r="C31" s="39">
        <f>C28+C29-C30</f>
        <v>0</v>
      </c>
      <c r="D31" s="40">
        <f>C31*1936.27</f>
        <v>0</v>
      </c>
    </row>
  </sheetData>
  <sheetProtection sheet="1" objects="1" scenarios="1"/>
  <mergeCells count="1">
    <mergeCell ref="B2:D2"/>
  </mergeCells>
  <printOptions/>
  <pageMargins left="0.51" right="0.49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F18" sqref="F18"/>
    </sheetView>
  </sheetViews>
  <sheetFormatPr defaultColWidth="25.140625" defaultRowHeight="12.75"/>
  <cols>
    <col min="1" max="1" width="42.140625" style="1" customWidth="1"/>
    <col min="2" max="2" width="15.140625" style="1" customWidth="1"/>
    <col min="3" max="3" width="4.421875" style="1" customWidth="1"/>
    <col min="4" max="4" width="40.7109375" style="1" customWidth="1"/>
    <col min="5" max="5" width="15.421875" style="1" customWidth="1"/>
    <col min="6" max="6" width="15.28125" style="1" customWidth="1"/>
    <col min="7" max="7" width="6.8515625" style="1" customWidth="1"/>
    <col min="8" max="8" width="19.421875" style="1" customWidth="1"/>
    <col min="9" max="9" width="18.00390625" style="1" customWidth="1"/>
    <col min="10" max="16384" width="25.140625" style="1" customWidth="1"/>
  </cols>
  <sheetData>
    <row r="1" spans="1:6" ht="12.75">
      <c r="A1" s="126" t="s">
        <v>6</v>
      </c>
      <c r="B1" s="126"/>
      <c r="C1" s="3"/>
      <c r="D1" s="125" t="s">
        <v>98</v>
      </c>
      <c r="E1" s="125"/>
      <c r="F1" s="125"/>
    </row>
    <row r="2" spans="1:6" ht="17.25" customHeight="1">
      <c r="A2" s="127" t="str">
        <f>CONCATENATE(Registro!$B$2)</f>
        <v> </v>
      </c>
      <c r="B2" s="127"/>
      <c r="C2" s="3"/>
      <c r="D2" s="3"/>
      <c r="E2" s="52" t="s">
        <v>163</v>
      </c>
      <c r="F2" s="52" t="s">
        <v>164</v>
      </c>
    </row>
    <row r="3" spans="1:6" ht="12">
      <c r="A3" s="128" t="str">
        <f>Registro!$B$3</f>
        <v> </v>
      </c>
      <c r="B3" s="128"/>
      <c r="C3" s="3"/>
      <c r="D3" s="7" t="s">
        <v>99</v>
      </c>
      <c r="E3" s="29">
        <f>B22</f>
        <v>0</v>
      </c>
      <c r="F3" s="51">
        <f>B37</f>
        <v>0</v>
      </c>
    </row>
    <row r="4" spans="1:6" ht="12">
      <c r="A4" s="128" t="str">
        <f>CONCATENATE(Registro!$B$4,Registro!$C$4)</f>
        <v>Codice Fiscale:  </v>
      </c>
      <c r="B4" s="128"/>
      <c r="C4" s="3"/>
      <c r="D4" s="7" t="s">
        <v>138</v>
      </c>
      <c r="E4" s="29">
        <f>Entrate!$C$39</f>
        <v>0</v>
      </c>
      <c r="F4" s="60"/>
    </row>
    <row r="5" spans="1:6" s="2" customFormat="1" ht="18" customHeight="1">
      <c r="A5" s="129" t="str">
        <f>CONCATENATE("RENDICONTO ANNO ",Registro!$E$4)</f>
        <v>RENDICONTO ANNO </v>
      </c>
      <c r="B5" s="129"/>
      <c r="C5" s="3"/>
      <c r="D5" s="7" t="s">
        <v>132</v>
      </c>
      <c r="E5" s="29">
        <f>Entrate!$C$40</f>
        <v>0</v>
      </c>
      <c r="F5" s="60"/>
    </row>
    <row r="6" spans="1:6" ht="12">
      <c r="A6" s="129"/>
      <c r="B6" s="129"/>
      <c r="C6" s="3"/>
      <c r="D6" s="7" t="s">
        <v>139</v>
      </c>
      <c r="E6" s="59"/>
      <c r="F6" s="51">
        <f>Uscite!$C$36+Uscite!$C$44</f>
        <v>0</v>
      </c>
    </row>
    <row r="7" spans="1:6" ht="12.75">
      <c r="A7" s="125" t="s">
        <v>115</v>
      </c>
      <c r="B7" s="125"/>
      <c r="C7" s="3"/>
      <c r="D7" s="7" t="s">
        <v>116</v>
      </c>
      <c r="E7" s="59"/>
      <c r="F7" s="51">
        <f>Uscite!$C$42</f>
        <v>0</v>
      </c>
    </row>
    <row r="8" spans="1:6" ht="12">
      <c r="A8" s="54" t="s">
        <v>163</v>
      </c>
      <c r="B8" s="44"/>
      <c r="C8" s="3"/>
      <c r="D8" s="7" t="s">
        <v>140</v>
      </c>
      <c r="E8" s="29">
        <f>Entrate!C42</f>
        <v>0</v>
      </c>
      <c r="F8" s="51">
        <f>Uscite!$C$38</f>
        <v>0</v>
      </c>
    </row>
    <row r="9" spans="1:6" ht="12">
      <c r="A9" s="7" t="s">
        <v>12</v>
      </c>
      <c r="B9" s="29">
        <f>Entrate!$C$14+Entrate!$C$16</f>
        <v>0</v>
      </c>
      <c r="C9" s="3"/>
      <c r="D9" s="7" t="s">
        <v>141</v>
      </c>
      <c r="E9" s="29">
        <f>Entrate!C41</f>
        <v>0</v>
      </c>
      <c r="F9" s="51">
        <f>Uscite!$C$39</f>
        <v>0</v>
      </c>
    </row>
    <row r="10" spans="1:6" ht="12">
      <c r="A10" s="7" t="s">
        <v>133</v>
      </c>
      <c r="B10" s="29">
        <f>Entrate!$C$15</f>
        <v>0</v>
      </c>
      <c r="C10" s="3"/>
      <c r="D10" s="7" t="s">
        <v>74</v>
      </c>
      <c r="E10" s="29">
        <f>Entrate!C38</f>
        <v>0</v>
      </c>
      <c r="F10" s="51">
        <f>Uscite!$C$40</f>
        <v>0</v>
      </c>
    </row>
    <row r="11" spans="1:6" ht="12">
      <c r="A11" s="7" t="s">
        <v>11</v>
      </c>
      <c r="B11" s="29">
        <f>Entrate!$C$17</f>
        <v>0</v>
      </c>
      <c r="C11" s="3"/>
      <c r="D11" s="7" t="s">
        <v>142</v>
      </c>
      <c r="E11" s="29">
        <f>Entrate!C43</f>
        <v>0</v>
      </c>
      <c r="F11" s="51">
        <f>Uscite!$C$41</f>
        <v>0</v>
      </c>
    </row>
    <row r="12" spans="1:6" ht="12">
      <c r="A12" s="7" t="s">
        <v>90</v>
      </c>
      <c r="B12" s="29">
        <f>Entrate!$C$18+Entrate!$C$19</f>
        <v>0</v>
      </c>
      <c r="C12" s="3"/>
      <c r="D12" s="57" t="s">
        <v>100</v>
      </c>
      <c r="E12" s="32">
        <f>SUM(E3:E11)</f>
        <v>0</v>
      </c>
      <c r="F12" s="50">
        <f>SUM(F3:F11)</f>
        <v>0</v>
      </c>
    </row>
    <row r="13" spans="1:6" ht="12">
      <c r="A13" s="7" t="s">
        <v>14</v>
      </c>
      <c r="B13" s="29">
        <f>Entrate!$C$22</f>
        <v>0</v>
      </c>
      <c r="C13" s="3"/>
      <c r="D13" s="3"/>
      <c r="E13" s="42"/>
      <c r="F13" s="42"/>
    </row>
    <row r="14" spans="1:6" ht="12">
      <c r="A14" s="7" t="s">
        <v>131</v>
      </c>
      <c r="B14" s="29">
        <f>Entrate!C23+Entrate!C24+Entrate!C25+Entrate!C26+Entrate!C27+Entrate!C28+Entrate!C29+Entrate!C30+Entrate!C31+Entrate!C32</f>
        <v>0</v>
      </c>
      <c r="C14" s="3"/>
      <c r="D14" s="49" t="s">
        <v>118</v>
      </c>
      <c r="E14" s="45"/>
      <c r="F14" s="45"/>
    </row>
    <row r="15" spans="1:6" ht="12">
      <c r="A15" s="7" t="s">
        <v>119</v>
      </c>
      <c r="B15" s="29">
        <f>Entrate!$C$20</f>
        <v>0</v>
      </c>
      <c r="C15" s="3"/>
      <c r="D15" s="46" t="str">
        <f>CONCATENATE("Cassa Contanti al ","31/12/",Registro!$E$4-1)</f>
        <v>Cassa Contanti al 31/12/-1</v>
      </c>
      <c r="E15" s="74" t="s">
        <v>3</v>
      </c>
      <c r="F15" s="47"/>
    </row>
    <row r="16" spans="1:6" ht="12">
      <c r="A16" s="7" t="s">
        <v>134</v>
      </c>
      <c r="B16" s="29">
        <f>Entrate!$C$33</f>
        <v>0</v>
      </c>
      <c r="C16" s="3"/>
      <c r="D16" s="46" t="str">
        <f>CONCATENATE("Depositi fruttiferi complessivi al ","31/12/",Registro!$E$4-1)</f>
        <v>Depositi fruttiferi complessivi al 31/12/-1</v>
      </c>
      <c r="E16" s="70" t="s">
        <v>106</v>
      </c>
      <c r="F16" s="45"/>
    </row>
    <row r="17" spans="1:6" ht="12">
      <c r="A17" s="7" t="s">
        <v>120</v>
      </c>
      <c r="B17" s="29">
        <f>Entrate!$C$34</f>
        <v>0</v>
      </c>
      <c r="C17" s="3"/>
      <c r="D17" s="46" t="str">
        <f>CONCATENATE("Saldo Conti Corrente al ","31/12/",Registro!$E$4-1)</f>
        <v>Saldo Conti Corrente al 31/12/-1</v>
      </c>
      <c r="E17" s="70" t="s">
        <v>106</v>
      </c>
      <c r="F17" s="45"/>
    </row>
    <row r="18" spans="1:6" ht="12">
      <c r="A18" s="7" t="s">
        <v>121</v>
      </c>
      <c r="B18" s="29">
        <f>Entrate!$C$35</f>
        <v>0</v>
      </c>
      <c r="C18" s="3"/>
      <c r="D18" s="57" t="str">
        <f>CONCATENATE("Totale disponibilità iniziali al ","1/1/",Registro!$E$4)</f>
        <v>Totale disponibilità iniziali al 1/1/</v>
      </c>
      <c r="E18" s="58">
        <f>SUM(E15:E17)</f>
        <v>0</v>
      </c>
      <c r="F18" s="45"/>
    </row>
    <row r="19" spans="1:6" ht="12">
      <c r="A19" s="7" t="s">
        <v>122</v>
      </c>
      <c r="B19" s="29">
        <f>Entrate!$C$36</f>
        <v>0</v>
      </c>
      <c r="C19" s="3"/>
      <c r="D19" s="44"/>
      <c r="E19" s="45"/>
      <c r="F19" s="45"/>
    </row>
    <row r="20" spans="1:6" ht="12">
      <c r="A20" s="7" t="s">
        <v>123</v>
      </c>
      <c r="B20" s="29">
        <f>Entrate!$C$21</f>
        <v>0</v>
      </c>
      <c r="C20" s="3"/>
      <c r="D20" s="44"/>
      <c r="E20" s="45"/>
      <c r="F20" s="45"/>
    </row>
    <row r="21" spans="1:6" ht="12">
      <c r="A21" s="7" t="s">
        <v>135</v>
      </c>
      <c r="B21" s="29">
        <f>Entrate!$C$37</f>
        <v>0</v>
      </c>
      <c r="C21" s="3"/>
      <c r="D21" s="46" t="str">
        <f>CONCATENATE("Avanzo (Disavanzo) di gestione al ","31/12/",Registro!$E$4-1)</f>
        <v>Avanzo (Disavanzo) di gestione al 31/12/-1</v>
      </c>
      <c r="E21" s="29">
        <f>E18</f>
        <v>0</v>
      </c>
      <c r="F21" s="43"/>
    </row>
    <row r="22" spans="1:6" ht="12">
      <c r="A22" s="34" t="s">
        <v>104</v>
      </c>
      <c r="B22" s="32">
        <f>SUM(B9:B21)</f>
        <v>0</v>
      </c>
      <c r="C22" s="42"/>
      <c r="D22" s="46" t="str">
        <f>CONCATENATE("Flusso di cassa anno ",Registro!$E$4)</f>
        <v>Flusso di cassa anno </v>
      </c>
      <c r="E22" s="29">
        <f>E12-F12</f>
        <v>0</v>
      </c>
      <c r="F22" s="44"/>
    </row>
    <row r="23" spans="1:6" ht="12">
      <c r="A23" s="3"/>
      <c r="B23" s="44"/>
      <c r="C23" s="42"/>
      <c r="D23" s="57" t="str">
        <f>CONCATENATE("Totale disponibilità finali al ","31/12/",Registro!$E$4)</f>
        <v>Totale disponibilità finali al 31/12/</v>
      </c>
      <c r="E23" s="29">
        <f>SUM(E21:E22)</f>
        <v>0</v>
      </c>
      <c r="F23" s="44"/>
    </row>
    <row r="24" spans="1:6" ht="12">
      <c r="A24" s="48"/>
      <c r="B24" s="44"/>
      <c r="C24" s="3"/>
      <c r="D24" s="3"/>
      <c r="E24" s="45"/>
      <c r="F24" s="45"/>
    </row>
    <row r="25" spans="1:6" ht="12">
      <c r="A25" s="55" t="s">
        <v>164</v>
      </c>
      <c r="B25" s="44"/>
      <c r="C25" s="3"/>
      <c r="D25" s="44"/>
      <c r="E25" s="45"/>
      <c r="F25" s="45"/>
    </row>
    <row r="26" spans="1:6" ht="12">
      <c r="A26" s="7" t="s">
        <v>110</v>
      </c>
      <c r="B26" s="29">
        <f>Uscite!$C$14+Uscite!$C$15</f>
        <v>0</v>
      </c>
      <c r="C26" s="3"/>
      <c r="D26" s="46" t="str">
        <f>CONCATENATE("Cassa contanti al ","31/12/",Registro!$E$4)</f>
        <v>Cassa contanti al 31/12/</v>
      </c>
      <c r="E26" s="77">
        <f>E23</f>
        <v>0</v>
      </c>
      <c r="F26" s="45"/>
    </row>
    <row r="27" spans="1:6" ht="12">
      <c r="A27" s="7" t="s">
        <v>124</v>
      </c>
      <c r="B27" s="29">
        <f>Uscite!$C$16</f>
        <v>0</v>
      </c>
      <c r="C27" s="3"/>
      <c r="D27" s="46" t="str">
        <f>CONCATENATE("Depositi fruttiferi complessivi al ","31/12/",Registro!$E$4)</f>
        <v>Depositi fruttiferi complessivi al 31/12/</v>
      </c>
      <c r="E27" s="69" t="s">
        <v>106</v>
      </c>
      <c r="F27" s="45"/>
    </row>
    <row r="28" spans="1:6" ht="12">
      <c r="A28" s="7" t="s">
        <v>125</v>
      </c>
      <c r="B28" s="29">
        <f>Uscite!$C$22+Uscite!$C$23+Uscite!$C$24</f>
        <v>0</v>
      </c>
      <c r="C28" s="3"/>
      <c r="D28" s="46" t="str">
        <f>CONCATENATE("Saldo Conti Corrente al ","31/12/",Registro!$E$4)</f>
        <v>Saldo Conti Corrente al 31/12/</v>
      </c>
      <c r="E28" s="69" t="s">
        <v>106</v>
      </c>
      <c r="F28" s="45"/>
    </row>
    <row r="29" spans="1:6" ht="12">
      <c r="A29" s="7" t="s">
        <v>94</v>
      </c>
      <c r="B29" s="29">
        <f>Uscite!$C$21+Uscite!$C$20</f>
        <v>0</v>
      </c>
      <c r="C29" s="3"/>
      <c r="D29" s="57" t="str">
        <f>CONCATENATE("Totale disponibiltà complessiva al ","31/12/",Registro!$E$4)</f>
        <v>Totale disponibiltà complessiva al 31/12/</v>
      </c>
      <c r="E29" s="29"/>
      <c r="F29" s="45"/>
    </row>
    <row r="30" spans="1:6" ht="12">
      <c r="A30" s="7" t="s">
        <v>126</v>
      </c>
      <c r="B30" s="29">
        <f>Uscite!C35</f>
        <v>0</v>
      </c>
      <c r="C30" s="3"/>
      <c r="D30" s="48"/>
      <c r="E30" s="45"/>
      <c r="F30" s="45"/>
    </row>
    <row r="31" spans="1:6" ht="12">
      <c r="A31" s="7" t="s">
        <v>127</v>
      </c>
      <c r="B31" s="29">
        <f>Uscite!C37</f>
        <v>0</v>
      </c>
      <c r="C31" s="3"/>
      <c r="D31" s="3"/>
      <c r="E31" s="43"/>
      <c r="F31" s="43"/>
    </row>
    <row r="32" spans="1:6" ht="12">
      <c r="A32" s="7" t="s">
        <v>128</v>
      </c>
      <c r="B32" s="29">
        <f>Uscite!C43</f>
        <v>0</v>
      </c>
      <c r="C32" s="3"/>
      <c r="D32" s="41" t="s">
        <v>117</v>
      </c>
      <c r="E32" s="76" t="str">
        <f>CONCATENATE("Al ","31/12/",Registro!$E$4-1)</f>
        <v>Al 31/12/-1</v>
      </c>
      <c r="F32" s="76" t="str">
        <f>CONCATENATE("Al ","31/12/",Registro!$E$4)</f>
        <v>Al 31/12/</v>
      </c>
    </row>
    <row r="33" spans="1:6" ht="12">
      <c r="A33" s="7" t="s">
        <v>136</v>
      </c>
      <c r="B33" s="29">
        <f>Uscite!C19</f>
        <v>0</v>
      </c>
      <c r="C33" s="3"/>
      <c r="D33" s="46" t="s">
        <v>114</v>
      </c>
      <c r="E33" s="29" t="str">
        <f>E15</f>
        <v> </v>
      </c>
      <c r="F33" s="29">
        <f>E26</f>
        <v>0</v>
      </c>
    </row>
    <row r="34" spans="1:6" ht="12">
      <c r="A34" s="7" t="s">
        <v>137</v>
      </c>
      <c r="B34" s="29">
        <f>Uscite!C17+Uscite!C18</f>
        <v>0</v>
      </c>
      <c r="C34" s="3"/>
      <c r="D34" s="7" t="s">
        <v>91</v>
      </c>
      <c r="E34" s="29" t="str">
        <f>E17</f>
        <v>-</v>
      </c>
      <c r="F34" s="29" t="str">
        <f>E28</f>
        <v>-</v>
      </c>
    </row>
    <row r="35" spans="1:6" ht="12">
      <c r="A35" s="7" t="s">
        <v>129</v>
      </c>
      <c r="B35" s="29">
        <f>Uscite!C45</f>
        <v>0</v>
      </c>
      <c r="C35" s="3"/>
      <c r="D35" s="46" t="s">
        <v>111</v>
      </c>
      <c r="E35" s="29" t="str">
        <f>E16</f>
        <v>-</v>
      </c>
      <c r="F35" s="29" t="str">
        <f>E27</f>
        <v>-</v>
      </c>
    </row>
    <row r="36" spans="1:6" ht="12">
      <c r="A36" s="7" t="s">
        <v>96</v>
      </c>
      <c r="B36" s="29">
        <f>Uscite!$C$25+Uscite!$C$26+Uscite!$C$27+Uscite!$C$28+Uscite!$C$29+Uscite!$C$30+Uscite!$C$31+Uscite!$C$32+Uscite!$C$33+Uscite!$C$34</f>
        <v>0</v>
      </c>
      <c r="C36" s="3"/>
      <c r="D36" s="46" t="s">
        <v>112</v>
      </c>
      <c r="E36" s="69"/>
      <c r="F36" s="69"/>
    </row>
    <row r="37" spans="1:6" ht="12">
      <c r="A37" s="34" t="s">
        <v>97</v>
      </c>
      <c r="B37" s="50">
        <f>SUM(B26:B36)</f>
        <v>0</v>
      </c>
      <c r="C37" s="42"/>
      <c r="D37" s="46" t="s">
        <v>113</v>
      </c>
      <c r="E37" s="69"/>
      <c r="F37" s="69"/>
    </row>
    <row r="38" spans="1:6" ht="10.5" customHeight="1" thickBot="1">
      <c r="A38" s="44"/>
      <c r="B38" s="3"/>
      <c r="C38" s="3"/>
      <c r="D38" s="3"/>
      <c r="E38" s="45"/>
      <c r="F38" s="45"/>
    </row>
    <row r="39" spans="1:6" ht="12.75" thickBot="1">
      <c r="A39" s="34" t="s">
        <v>130</v>
      </c>
      <c r="B39" s="56">
        <f>B22-B37</f>
        <v>0</v>
      </c>
      <c r="C39" s="44"/>
      <c r="D39" s="53" t="s">
        <v>92</v>
      </c>
      <c r="E39" s="75">
        <f>SUM(E33:E37)</f>
        <v>0</v>
      </c>
      <c r="F39" s="75">
        <f>SUM(F33:F37)</f>
        <v>0</v>
      </c>
    </row>
  </sheetData>
  <sheetProtection sheet="1" objects="1" scenarios="1"/>
  <mergeCells count="7">
    <mergeCell ref="A7:B7"/>
    <mergeCell ref="A1:B1"/>
    <mergeCell ref="A2:B2"/>
    <mergeCell ref="D1:F1"/>
    <mergeCell ref="A3:B3"/>
    <mergeCell ref="A4:B4"/>
    <mergeCell ref="A5:B6"/>
  </mergeCells>
  <printOptions/>
  <pageMargins left="0.7874015748031497" right="0.7874015748031497" top="0.41" bottom="0.35" header="0.29" footer="0.24"/>
  <pageSetup fitToHeight="1" fitToWidth="1" horizontalDpi="300" verticalDpi="300" orientation="landscape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Mario Brotini</dc:creator>
  <cp:keywords/>
  <dc:description/>
  <cp:lastModifiedBy>Patrizia</cp:lastModifiedBy>
  <cp:lastPrinted>2010-12-21T09:00:11Z</cp:lastPrinted>
  <dcterms:created xsi:type="dcterms:W3CDTF">2007-11-03T20:40:48Z</dcterms:created>
  <dcterms:modified xsi:type="dcterms:W3CDTF">2016-03-30T09:45:45Z</dcterms:modified>
  <cp:category/>
  <cp:version/>
  <cp:contentType/>
  <cp:contentStatus/>
</cp:coreProperties>
</file>